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RIESGOS'!$A$7:$V$53</definedName>
    <definedName name="Z_2ADA9B42_7E63_4FBF_BB74_2356C182598B_.wvu.FilterData" localSheetId="5" hidden="1">'PLAN DE RIESGOS'!$A$7:$V$53</definedName>
    <definedName name="Z_7F4E59C1_F56E_4AC9_A342_EB4683C48EAC_.wvu.FilterData" localSheetId="5" hidden="1">'PLAN DE RIESGOS'!$A$7:$V$53</definedName>
    <definedName name="Z_978483BC_D409_474F_A945_365507990453_.wvu.FilterData" localSheetId="5" hidden="1">'PLAN DE RIESGOS'!$A$7:$V$53</definedName>
    <definedName name="Z_AA0AED99_B4F4_4F82_B0CA_F3B33A149D14_.wvu.FilterData" localSheetId="5" hidden="1">'PLAN DE RIESGOS'!$A$7:$V$53</definedName>
    <definedName name="Z_B8197E9B_374A_40CA_BCB1_E5DADF289B8D_.wvu.FilterData" localSheetId="5" hidden="1">'PLAN DE RIESGOS'!$A$7:$V$53</definedName>
    <definedName name="Z_CB169CDE_3FA6_4436_B63C_9DE71E9E3051_.wvu.FilterData" localSheetId="5" hidden="1">'PLAN DE RIESGOS'!$A$7:$V$53</definedName>
    <definedName name="Z_D87BDF36_AB57_4A56_9F10_95B1FB3495CB_.wvu.FilterData" localSheetId="5" hidden="1">'PLAN DE RIESGOS'!$A$7:$V$53</definedName>
    <definedName name="Z_E2F483C2_C1C0_489F_9AF6_CED6E77FAD93_.wvu.FilterData" localSheetId="5" hidden="1">'PLAN DE RIESGOS'!$A$7:$V$53</definedName>
    <definedName name="Z_E594A590_409F_49B4_A9C2_8C56106A0C05_.wvu.FilterData" localSheetId="5" hidden="1">'PLAN DE RIESGOS'!$A$7:$V$53</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<sst xmlns="http://schemas.openxmlformats.org/spreadsheetml/2006/main" count="802" uniqueCount="482">
  <si>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</si>
  <si>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</si>
  <si>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</si>
  <si>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</si>
  <si>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</si>
  <si>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</si>
  <si>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</si>
  <si>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</si>
  <si>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</si>
  <si>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</si>
  <si>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</si>
  <si>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</si>
  <si>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</si>
  <si>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</si>
  <si>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</si>
  <si>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</si>
  <si>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</si>
  <si>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</si>
  <si>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</si>
  <si>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</si>
  <si>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</si>
  <si>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</si>
  <si>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</si>
  <si>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</si>
  <si>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</si>
  <si>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</si>
  <si>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</si>
  <si>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</si>
  <si>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</si>
  <si>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</si>
  <si>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</si>
  <si>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</si>
  <si>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</si>
  <si>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</si>
  <si>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</si>
  <si>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</si>
  <si>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</si>
  <si>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</si>
  <si>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</si>
  <si>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</si>
  <si>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</si>
  <si>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</si>
  <si>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</si>
  <si>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</si>
  <si>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</si>
  <si>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</si>
  <si>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</si>
  <si>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</si>
  <si>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</si>
  <si>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</si>
  <si>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</si>
  <si>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</si>
  <si>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</si>
  <si>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</si>
  <si>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</si>
  <si>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</si>
  <si>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</si>
  <si>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</si>
  <si>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</si>
  <si>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</si>
  <si>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</si>
  <si>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</si>
  <si>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</si>
  <si>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</si>
  <si>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</si>
  <si>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</si>
  <si>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</si>
  <si>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</si>
  <si>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</si>
  <si>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</si>
  <si>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DIRECCIONAMIENTO ESTRATÉGICO</t>
  </si>
  <si>
    <t>MANTENER Y SOPORTAR EL CORRECTO FUNCIONAMIENTO DE LOS SISTEMAS DE INFRAESTRUCTURA DE INFORMACIÓN DE LA ENTIDAD</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</si>
  <si>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</si>
  <si>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</si>
  <si>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</si>
  <si>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 xml:space="preserve">DEBILIDADES EN LA MEDICION DEL PROCESO </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</si>
  <si>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</si>
  <si>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</si>
  <si>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</si>
  <si>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</si>
  <si>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GESTION DOCUMENTAL</t>
  </si>
  <si>
    <t>ATENCIÓN AL CIUDADANO</t>
  </si>
  <si>
    <t>ADMINISTRAR ADECUADAMENTE LOS RECURSOS A CARGO DE LA ENTIDAD, EJECUTAR DEL PRESUPUESTO Y PROVEER INFORMACIÓN ÚTIL PARA EL CONTROL Y LA TOMA DE DECISIONES.</t>
  </si>
  <si>
    <t>GESTION DE RECURSOS FINANCIEROS</t>
  </si>
  <si>
    <t>ADMINISTRAR, CUSTODIAR Y ASEGURAR DE MANERA EFICIENTE LOS BIENES PROPIEDAD DE LA ENTIDAD Y PRESTAR LOS SERVICIOS DE APOYO NECESARIOS PARA EL CUMPLIMIENTO DE LA MISIÓN INSTITUCIONAL</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</si>
  <si>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</si>
  <si>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</si>
  <si>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</si>
  <si>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</si>
  <si>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Legal</t>
  </si>
  <si>
    <t>Operativo</t>
  </si>
  <si>
    <t>NUMERO DE GUIAS APROBADAS Y SOCIALIZADAS/NUMERO DE GUIAS A APROBAR Y SOCIALIZAR</t>
  </si>
  <si>
    <t>NUMERO DE PROCEDIMIENTOS ACTUALIZADOS Y SOCIALIZADOS/NUEMRO DE PROCEDIMIENTOS A ACTUALIZAR Y SOCIALIZAR.</t>
  </si>
  <si>
    <t>MEMORANDO ENVIADO</t>
  </si>
  <si>
    <t>CI01813-P</t>
  </si>
  <si>
    <t>CA05813-P</t>
  </si>
  <si>
    <t>Reducir el Riesgo, Evitar, Compartir o Transferir el Riesgo</t>
  </si>
  <si>
    <t>Asumir el Riesgo, Reducir el Riesgo</t>
  </si>
  <si>
    <t>NO SE EVIDENCIA TOMAS DE ACCIONES DE MEJORA FRENTE A LOS INFORMES DE MONITOREO DE EQUIPOS DE COMPUTO PRESENTADOS TRIMESTRALMENTE AL JEFE DE LA OFICINA ASESORA DE PLANEACIÓN Y SISTEMAS.</t>
  </si>
  <si>
    <t>NO SE DEJAN REGISTROS DE LAS ACCIONES INTERNAS QUE LA OFICINA TOMA CON LOS INFORMES QUE SE ENTREGAN AL JEFE DE LA OFICINA ASESORA DE PLANEACION Y SISTEMAS</t>
  </si>
  <si>
    <t>PERDIDA DE TIEMPO POR PARTE DE LOS FUNCIONARIOS AL INGRESAR A PÁGINAS NO AUTORIZADAS.</t>
  </si>
  <si>
    <t>CA03614-P</t>
  </si>
  <si>
    <t>GESTION DE SERVICIOS ADMINISTRATIVOS</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</si>
  <si>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</si>
  <si>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</si>
  <si>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</si>
  <si>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</si>
  <si>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</si>
  <si>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 ALTERACIÓN DE LOS FORMATOS.</t>
  </si>
  <si>
    <t>UTILIZACIÓN DE FORMATOS FUERA DE LA NORMA TECNICA DE CALIDAD</t>
  </si>
  <si>
    <t>POSIBLE CONSTRUCCIÓN DE LA DOFA DE MANERA INADECUADA</t>
  </si>
  <si>
    <t>QUE SE INCUMPLA CON LAS POLITICAS DE SEGURIDAD DE LA ENTIDAD</t>
  </si>
  <si>
    <t>No. DE PROCEDIMIENTOS ACTUALIZADOS/No. DE PROCEDIMIENTOS A ACTUALIZAR</t>
  </si>
  <si>
    <t>CA07014-P</t>
  </si>
  <si>
    <t>CA07114-P</t>
  </si>
  <si>
    <t>JEFE OFICINA ASESORA DE PLANEACIÓN Y SISTEMAS/PROFESIONALES 3</t>
  </si>
  <si>
    <t>JEFE OFICINA ASESORA DE PLANEACIÓN Y SISTEMAS/PROFESIONALE 3</t>
  </si>
  <si>
    <t>JEFE OFICINA ASESORA DE PLANEACIÓN Y SISTEMAS /PROFESIONAL 8</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</si>
  <si>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</si>
  <si>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</si>
  <si>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</si>
  <si>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</si>
  <si>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</si>
  <si>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</si>
  <si>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</si>
  <si>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</si>
  <si>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</si>
  <si>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</si>
  <si>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PLANEACION Y SISTEMAS /PROFESIONAL 3</t>
  </si>
  <si>
    <t>COORDINADOR GIT SERVICIOS ADMINISTRATIVOS</t>
  </si>
  <si>
    <t>ACTUALIZAR LOS INDICADORES DE GESTION DEL PROCESO ACORDE A LA SOLICITUD DE AUDITORIA DE CALIDAD DEL 25/09/2014.</t>
  </si>
  <si>
    <t xml:space="preserve">No. DE INDICADORES MODIFICADOS/No. DE INDICADORES A MODIFICAR </t>
  </si>
  <si>
    <t>Asumir el Riesgo</t>
  </si>
  <si>
    <t>CA05413-P</t>
  </si>
  <si>
    <t>QUE LA DOCUMENTACION DEL PROCESO NO SE RECUPERE CON OPORTUNIDAD</t>
  </si>
  <si>
    <t>SECRETARIA EJECUTIVA GRADO 23</t>
  </si>
  <si>
    <t>No. DE SOLICITUDES A TRAMITAR / No. DE SOLICITUDES REQUERIDAS.</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</si>
  <si>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</si>
  <si>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</si>
  <si>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</si>
  <si>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</si>
  <si>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</si>
  <si>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CA06213-P
CA07814-P</t>
  </si>
  <si>
    <t>CA00915-P</t>
  </si>
  <si>
    <t>CA01015-P</t>
  </si>
  <si>
    <t>CA01315-P</t>
  </si>
  <si>
    <t xml:space="preserve">No DE CORREOS ENVIADOS/ No DE CORREOS A ENVIAR </t>
  </si>
  <si>
    <t>SUBDIRECTOR FINANCIERO Y COORDINADORES</t>
  </si>
  <si>
    <t xml:space="preserve">QUE NO SE TOMEN LAS ACCIONES DE MEJORA EN EL CUMPLIMIENTO DEL OBJETIVO DEL PROCESO </t>
  </si>
  <si>
    <t xml:space="preserve">REVISAR, ANALIZAR Y ACTUALIZAR LOS INDICADORES POR PROCESO Y ESTRATEGICOS </t>
  </si>
  <si>
    <t xml:space="preserve">POSIBLE INCUMPLIMIENTO DE LA NORMATIVIDAD NTCGP 1000: 2009 4,2,3 (CONTROL DE DOCUMENTOS) </t>
  </si>
  <si>
    <t xml:space="preserve">POSIBLE INCUMPLIMIENTO DE LA NORMATIVIDAD NTCGP 1000:2009 NUMERAL 4,2,4 (CONTROL DE REGISTROS) </t>
  </si>
  <si>
    <t>No DE PROCEDIMIENTOS ACTUALIZADOS/ No DE PROCEDIMIENTOS A ACTUALIZAR</t>
  </si>
  <si>
    <t>JEFE GIT GESTION DOCUMENTAL/ PROFESIONAL 2</t>
  </si>
  <si>
    <t xml:space="preserve">Operativo </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</si>
  <si>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</si>
  <si>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</si>
  <si>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</si>
  <si>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</si>
  <si>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</si>
  <si>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</si>
  <si>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 xml:space="preserve">ORGANIZAR EL ARCHIVO DE GESTION DEL PROCESO DE ACUERDO A LA TRD ASIGNADA </t>
  </si>
  <si>
    <t>DARLE CUMPLIMIENTO AL CRONOGRAMA ESTABLECIDO PARA LA ACTUALIZACION DE LOS DOCUMENTOS DEL SIG.</t>
  </si>
  <si>
    <t>M: Zona de Riesgo Moderada: Asumir el Riesgo, Reducir el Riesgo</t>
  </si>
  <si>
    <t>CODIGO DEL HALLAZGO-.</t>
  </si>
  <si>
    <t>CODIGO DEL HALLAZGO</t>
  </si>
  <si>
    <t>ADMINISTRACIÓN DEL SISTEMA INTEGRAL DE  GESTIÓN (MECI – CALIDAD) VERSION:3.0</t>
  </si>
  <si>
    <t>TIPO DE RIESGO</t>
  </si>
  <si>
    <t>ZONA DE RIESGO BAJA</t>
  </si>
  <si>
    <t>ZONA DE RIESGO MODERADA</t>
  </si>
  <si>
    <t>ZONA DE RIESGO ALTA</t>
  </si>
  <si>
    <t>ZONA DE RIESGO EXTREMA</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</si>
  <si>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</si>
  <si>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No DE INDICADORES ACTUALIZADOS/ No DE INDICADORES A ACTUALIZAR</t>
  </si>
  <si>
    <t xml:space="preserve">NO DE ACTAS LEVANTADAS/No DE ACTAS A LEVANTAR. </t>
  </si>
  <si>
    <t xml:space="preserve">No DE PROCEDIMIENTOS ORGANIZADOS/ NO DE PROCEDIMIENTOS A ORGANIZAR </t>
  </si>
  <si>
    <t>No DE CUMPLIMIENTOS DEL CRONOGRAMA/ No DE CRONOGRAMAS A CUMPLIR</t>
  </si>
  <si>
    <t>COORDINADOR GIT BIENES TRANSFERIDOS</t>
  </si>
  <si>
    <t>DESACTUALIZACION EN  EL PROCEDIMIENTO ARCHIVO DOCUMENTAL</t>
  </si>
  <si>
    <t>FALTA DE CONTROL EN EL HACER DEL PROCESO</t>
  </si>
  <si>
    <t>FALTA DE CAPACITACIÓN E INICIATIVA DEL FUNCIONARIO ENCARGADO DE LA ACTIVIDAD</t>
  </si>
  <si>
    <t>INCUMPLIMIENTO AL OBJETIVO DEL PROCESO.</t>
  </si>
  <si>
    <t>INCUMPLIMIENTO EN OBJETIVO DEL PROCESO E INCUMPLIMIENTO A LA NORMATIVIDAD</t>
  </si>
  <si>
    <t>FALTA DE SOCIALIZACION  Y CONCIENTIZACION  DE LA IMPORTANCIA DEL CUMPLIMIENTO DEL OBJETIVO DEL PROCESO</t>
  </si>
  <si>
    <t>• SE EVIDENCIÓ QUE LOS INDICADORES POR PROCESO Y ESTRATÉGICOS DEL PROCESO DE GESTIÓN DE SERVICIOS ADMINISTRATIVOS REQUIEREN DE MODIFICACIÓN TODA VEZ QUE NO MIDEN LA GESTIÓN DEL PROCESO AL 100%.</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</si>
  <si>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</si>
  <si>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</si>
  <si>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</si>
  <si>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 xml:space="preserve">OPERATIVO </t>
  </si>
  <si>
    <t xml:space="preserve">COORDINADOR GIT GESTIÓN TALENTO HUMANO/ PROFESIONAL I </t>
  </si>
  <si>
    <t>ANÁLISIS DEL PROCESO</t>
  </si>
  <si>
    <t>ABIERTO/CERRADO</t>
  </si>
  <si>
    <t>FECHA AUDITORIA</t>
  </si>
  <si>
    <t xml:space="preserve">ACTUALIZAR LOS EXPEDIENTES CON LAS NUEVAS TRD APROBADAS </t>
  </si>
  <si>
    <t>CA03515-P</t>
  </si>
  <si>
    <t>Se evidencio que el proceso de Tics realiza los Backud, pero a la fecha no se establece un procedimiento  en el  sistema de seguridad de la información.</t>
  </si>
  <si>
    <t xml:space="preserve">POSIBLES SANSIONES A LA ENTIDAD. </t>
  </si>
  <si>
    <t xml:space="preserve">REVISIÓN DEL NORMOGRAMA  </t>
  </si>
  <si>
    <t>LEGAL</t>
  </si>
  <si>
    <t>CA00115-P</t>
  </si>
  <si>
    <t>OPERATIVO</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</si>
  <si>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</si>
  <si>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</si>
  <si>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</si>
  <si>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</si>
  <si>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</si>
  <si>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JEFE OFICINA ASESORA DE PLANEACIÓN Y SISTEMAS/ PROFESIONAL  3</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</si>
  <si>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</si>
  <si>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</si>
  <si>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</si>
  <si>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</si>
  <si>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</si>
  <si>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CI03915-P</t>
  </si>
  <si>
    <t xml:space="preserve">GESTION DE SERVICIOS ADMINISTRATIVOS (BUENAVENTURA) </t>
  </si>
  <si>
    <t>A la fecha del seguimiento no se ha logrado realizar la instalación de la Planta Eléctrica, pese a los requerimientos de la oficina de Buenaventura.</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</si>
  <si>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</si>
  <si>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</si>
  <si>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</si>
  <si>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</si>
  <si>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PERDIDA DE INFORMACION, MANO DE OBRA, DAÑOS EN LOS EQUIPOS ELECTRICOS EN LA OFICINA DE BUENAVENTURA</t>
  </si>
  <si>
    <t>FALTA DE PRESUPUESTO PARA INSTALAR PLANTA ELECTRICA</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</si>
  <si>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</si>
  <si>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</si>
  <si>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</si>
  <si>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EL COMITÉ DESARROLLO ADMINISTRATIVO NO SE HA REUNIDO PARA LA APROBACIÓN DE LAS TRD </t>
  </si>
  <si>
    <t xml:space="preserve">POSIBLE DEMORA EN LA CREACIÓN DE LOS EXPEDIENTES VIRTUALES </t>
  </si>
  <si>
    <t xml:space="preserve">DESACTUALIZACIÓN EN LA BANDEJA DE ORFEO </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</si>
  <si>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</si>
  <si>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</si>
  <si>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</si>
  <si>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</si>
  <si>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B: Zona de Riesgo Baja: Asumir el Riesgo</t>
  </si>
  <si>
    <t>A: Zona de Riesgo Alta: Reducir el Riesgo, Evitar, Compartir o Transferir el Riesgo</t>
  </si>
  <si>
    <t>E: Zona de Riesgo Extrema: Reducir el Riesgo, Evitar, Compartir o Transferir el Riesgo</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</si>
  <si>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</si>
  <si>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</si>
  <si>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</si>
  <si>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</si>
  <si>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</si>
  <si>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</si>
  <si>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</si>
  <si>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</si>
  <si>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</si>
  <si>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</si>
  <si>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CA01316-P</t>
  </si>
  <si>
    <t>Se evidencia que el proceso cuenta  con el software   necesario para  realizar determinadas tareas de acuerdo a las necesidades de la persona  sin embargo se hace necesario revisar las licencias del software instalados en cada ordenador.</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</si>
  <si>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</si>
  <si>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</si>
  <si>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</si>
  <si>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</si>
  <si>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</si>
  <si>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</si>
  <si>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</si>
  <si>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</si>
  <si>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</si>
  <si>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</si>
  <si>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</si>
  <si>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No de Oficios Enviados/ No de Oficios a Enviar </t>
  </si>
  <si>
    <t xml:space="preserve">No DE APLICATIVOS ACTUALIZADOS/No DE APLICATIVOS A ACTUALIZAR </t>
  </si>
  <si>
    <t xml:space="preserve">ACTUALIZAR LAS TRD DE LAS DIVISIONES EN EL PROGRAMA DE CORRESPONDENCIA ORFEO </t>
  </si>
  <si>
    <t>26/11/2015
R(31-05-2016)</t>
  </si>
  <si>
    <t xml:space="preserve">JEFE OFICINA ASESORA DE PLANEACIÓN Y SISTEMAS/ PROFESIONAL 3 </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</si>
  <si>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</si>
  <si>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</si>
  <si>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</si>
  <si>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</si>
  <si>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</si>
  <si>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</si>
  <si>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 xml:space="preserve">COORDINADOR DE SERVICIOS DE SALUD </t>
  </si>
  <si>
    <t>CA01317-P</t>
  </si>
  <si>
    <t xml:space="preserve">Diseñar y poner en marcha el plan que permita ejercer un mayor control y atención de las quejas a nivel nacional. </t>
  </si>
  <si>
    <t xml:space="preserve">FALTA DE OPORTUNIDAD EN LA ATENCIÓN Y CONTROL DE LAS PQRS A NIVEL NACIONAL </t>
  </si>
  <si>
    <t xml:space="preserve">INSATISFACCIÓN DEL USUARIO </t>
  </si>
  <si>
    <t xml:space="preserve">ENVIO DE CORREO A LAS DIVISIONES RECORDANDO LA ATENCIÓN OPORTUNA DE LAS QUEJAS 
PRESENTAR INFORME A SECRETARIO GENERAL INFORMANDO LAS QUEJAS PENDIENTES </t>
  </si>
  <si>
    <t xml:space="preserve">SLICITAR MESA DE TRABAJO AL DIRECTOR GENERAL Y LA COORDINACIÓN DE SALUD, PARA BUSCAR SOLUCIÓN SOBRE  LAS RESPUESTAS DE  LAS PQRSD A NIVEL NACIONAL, PARA QUE ESTAS SEAN OPORTUNAS </t>
  </si>
  <si>
    <t xml:space="preserve">ASESORA GIT ATENCIÓN AL CIUDADANO </t>
  </si>
  <si>
    <t xml:space="preserve">No DE ACTAS PRESENTADOS/ No DE ACTAS A PRESENTAR </t>
  </si>
  <si>
    <t xml:space="preserve">INCREMENTO EN EL NÚMERO DE PQRSD A NIVEL NACIONAL </t>
  </si>
  <si>
    <t>JEFE GIT GESTION DOCUMENTAL/ PROFESIONAL 1</t>
  </si>
  <si>
    <t xml:space="preserve">Enviar circular a los integrantes del GIT-GTH, recordando el adecuado uso de los logos del ente certificador, señalando los lineamiento establecidos para tal fin. </t>
  </si>
  <si>
    <t xml:space="preserve">COORDINADOR GIT GESTIÓN TALENTO HUMANO/ TECNICO ADMINISTRATIVO </t>
  </si>
  <si>
    <t>CIRCULAR ENVIADO</t>
  </si>
  <si>
    <t>PROCEDIMIENTO ACTUALIZADO ADOPTADO Y SOCIALIZADO</t>
  </si>
  <si>
    <t>CA01117-P</t>
  </si>
  <si>
    <t>GESTIÓN DE SERVICIOS DE SALUD</t>
  </si>
  <si>
    <t xml:space="preserve">Actualizar el hacer del proceso (caracterización) en el sentido de contemplar los Comités Técnico Científicos y los Comités Ah Hoc y así como reflejar las salidas al  Cliente Interno de los Informes de Seguimiento establecidos en el procedimiento MIGSSGSSPT01AUDITORIA MEDICA DE PUNTOS DE ATENCIÓN Actividad 25.
</t>
  </si>
  <si>
    <t>CA00617-P</t>
  </si>
  <si>
    <t>CA00717-P</t>
  </si>
  <si>
    <t xml:space="preserve">Se observó que el proceso auditado debe garantizar la revisión de los indicadores Estratégicos y por Procesos y debe contar con la evidencia en la que se establezca la modificación o no de los mismos. </t>
  </si>
  <si>
    <t xml:space="preserve">Se observó que el proceso auditado debe trazar indicadores que aseguren la conformidad del Sistema de Gestión de la Calidad.  </t>
  </si>
  <si>
    <t xml:space="preserve">ESTANCAMIENTO DEL SISTEMA DE GESTIÓN DE CALIDAD </t>
  </si>
  <si>
    <t xml:space="preserve">QUE NO SE CUENTE CON LOS INDICADORES ADECUADOS PARA MEDIR LA GESTIÓN DEL PROCESO </t>
  </si>
  <si>
    <t xml:space="preserve">FALENCIAS EN LA REVISIÓN DE LOS INDICADORES </t>
  </si>
  <si>
    <t xml:space="preserve">TOMA DE DECISIONES INCORRECTAS </t>
  </si>
  <si>
    <t xml:space="preserve">REALIZAR UNA ADECUADA Y COMPLETA REVISIÓN Y ACTUALIZACIÓN DE INDICADRES DE GESTIÓN DEL PROCESO </t>
  </si>
  <si>
    <t xml:space="preserve">No DE INDICADORES ACTUALIZADOS Y PUBLICADOS/  No DE INDICADORES CON NECESIDAD DE ACTUALIZAR </t>
  </si>
  <si>
    <t xml:space="preserve">DESCONOCIMIENTO DE LOS LINEAMIENTOS E INSTRUCCIONES PARA LA ACTUALIZACIÓN DE LA FICHA DE CARACTERIZACIÓN </t>
  </si>
  <si>
    <t xml:space="preserve">QUE NO SE CUENTE CON LOS LINEAMIENTOS DEL HACER DEL PROCESO  </t>
  </si>
  <si>
    <t xml:space="preserve">Deficiencia e incumplimiento en las actividades incluidas en el hacer del proceso </t>
  </si>
  <si>
    <t>a</t>
  </si>
  <si>
    <t xml:space="preserve">REALIZAR LA ACTUALIZACIÓN DE LA FICHA DE CARACTERIZACIÓN DEL PROCESO GESTIÓN SERVICIOS DE SALUD </t>
  </si>
  <si>
    <t>NO DE SOLICITUDES REALIZADAS A OPS</t>
  </si>
  <si>
    <t xml:space="preserve">SOLICITAR POR MEDIO DE CORREO ELECTRONICO  A LA OFICINA DE PLANEACIÓN Y SISTEMAS ASESORIA SOBRE LINEAMIENTOS  PARA LA ACTUALIZACIÓN DE LA FICHA DE CARACTERIZACIÓN </t>
  </si>
  <si>
    <t xml:space="preserve">FICHA DE CARACTERIZACIÓN ACTUALIZADA/ FICHA DE CARACTERIZACIÓN A SOLICITAR </t>
  </si>
  <si>
    <t>CA01817-P</t>
  </si>
  <si>
    <t>Algunos procedimientos documentados para la ejecución de las actividades del proceso de Gestión Bienes Transferidos, se encuentran desactualizados frente a las directrices dictadas por entidades externas y la Alta Dirección del FPS FCN, para el correcto funcionamiento del Sistema Integrado de Gestión.</t>
  </si>
  <si>
    <t xml:space="preserve">CARGA LABORAL DEL FUNCIONARIO RESPONSABLE DE LA ACTIVIDAD </t>
  </si>
  <si>
    <t xml:space="preserve">QUE NO SE DE UN CORRECTO FUNCIONAMIENTO DEL SISTEMA DE GESTIÓN </t>
  </si>
  <si>
    <t xml:space="preserve">ACTUALIZAR LOS PROCEDIMIENTOS DEL PROCESO QUE SE ENCUENTRA EN DESACTUALIZACIÓN </t>
  </si>
  <si>
    <t>CA00317-P</t>
  </si>
  <si>
    <t>La acción trazada para subsanar la no conformidad real No. CA01216 relacionada con el control de registros, a la fecha  se ejecutó al 100% y es eficaz; sin embargo, la acción correctiva trazada para subsanar las causas de las no conformidad real No. CA01116, relacionada con la no realización de la Revisión del SIG-MECI-CALIDAD por parte de la Dirección, no es eficaz, ni  apropiada y la fecha trazada (20-02-2017), no es coherente con la meta de la misma; lo cual incumple parcialmente el literal f) del numeral 8.5.2. y es susceptible de continuar incumpliendo el literal d)  del Numeral 5.1. de la NTCGP.100-2009, que pide que la Alta Dirección debe proporcionar la mejora continua de la eficiencia, eficacia y efectividad del sistema, con la realización de la revisión por la dirección.</t>
  </si>
  <si>
    <t xml:space="preserve">No   de Actas Realizadas/ No de Actas a Realizar </t>
  </si>
  <si>
    <t>REALIZAR MESA DE TRABAJO CON SECRETARIO GENERAL, COORDINADOR DE SERVICIOS ADMINISTRATIVOS; PARA ESTIPULAR FECHA DE CUMPLIMIENTO  DE LA INSTALACIÓN DE LA MAQUINA PARA LA ELABORACIÓN DE LOS CARNETS</t>
  </si>
  <si>
    <t xml:space="preserve">25/11/2016
R ( 20-03-2017) </t>
  </si>
  <si>
    <t>REALIZAR LA ACTUALIZACIÓN DE LOS INDICADORES DEL PROCESO DE ACUERDO A LA METODOLOGIA  INTERNA DE ELABORACIÓN DE INDICADORES DE GESTIÓN</t>
  </si>
  <si>
    <t xml:space="preserve">ASISTENCIA JURIDICA </t>
  </si>
  <si>
    <t>CI00717-P</t>
  </si>
  <si>
    <t>No se presentó el 100% de los insumos requeridos (carpeta de contratos vigencia 2013 y 2014) por el Grupo de Trabajo de Control Interno para la ejecución de la auditoria al Hacer del proceso de Asistencia Jurídica.</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</si>
  <si>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</si>
  <si>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 xml:space="preserve">JEFE OFICINA JURIDICA </t>
  </si>
  <si>
    <t xml:space="preserve">SE SOLICITÓ AL PROCESO DE GESTIÓN DOCUMENTAL LAS CARPETAS PARA EVIDENCIA DE AUDITORIA, PERO LAS MISMAS NO FUERON PUESTAS A DISPOSICIÓN AL PROCESO ASISTENCIA JURIDICA </t>
  </si>
  <si>
    <t xml:space="preserve">QUE NO SE PUEDA VERIFICAR LAS EVIDENCIAS EN LA AUDITORIA POR PARTE DE LA OFICINA DE  CONTROL INTRERNO Y CONLLEVE A UNA NO CONFORMIDAD DEL PROCESO ASISTENCIA JURIDICA </t>
  </si>
  <si>
    <t xml:space="preserve">INCUMPLIMIENTO AL HACER DEL PROCESO </t>
  </si>
  <si>
    <t>CI00417-P</t>
  </si>
  <si>
    <t>CI00117-P</t>
  </si>
  <si>
    <t>El FPS cuenta con 270 Equipos de cómputo activos, de los cuales se encuentran protegidos solo 175 PC con licencias Software PCSECURE; 95 PC se encuentran desprotegidos lo que dificulta evitar que los usuarios instalen programas que no son de uso institucional. Así mismo no se pudo evidenciar los equipos que faltan por la licencia del software.</t>
  </si>
  <si>
    <t>CI00317-P</t>
  </si>
  <si>
    <t>Los equipos de cómputo del FPS no se les ha realizado mantenimiento preventivo desde hace 2 años.</t>
  </si>
  <si>
    <t>El FPS no cuenta con un plan de Contingencia para atender las eventualidades de tipo tecnológicas.</t>
  </si>
  <si>
    <t xml:space="preserve">NO SE HA EFECTUADO  LA CONTRATACIÓN PARA LA ADQUISICIÓN DE LAS NUEVAS LICENCIAS Y LA ACTUALIZACIÓN DE LAS EXISTENTES </t>
  </si>
  <si>
    <t xml:space="preserve">INSTALACIÓN DE SOFTWARE  ILEGAL </t>
  </si>
  <si>
    <t xml:space="preserve">MULTAS, SANCIONAES. FUGA DE INFORMACIÓN, VIRUS </t>
  </si>
  <si>
    <t xml:space="preserve">NO EXISTE CONTROL </t>
  </si>
  <si>
    <t xml:space="preserve">GESTIONAR LA ADQUISICIÓN DE LAS NUEVAS LICENCIAS Y LA ACTUALIZACIÓN DE LAS EXISTENTES </t>
  </si>
  <si>
    <t>No de Adquisiciones y actualizaciones Realizadas/  No de Adquisiciones y Actualizaciones Gestionadas</t>
  </si>
  <si>
    <t xml:space="preserve">NO SE HA REALIZADO LA CONTRATACIÓN DEL MANTENIMIENTO DE LOS EQUIPOS  DE COMPUTO </t>
  </si>
  <si>
    <t xml:space="preserve">DAÑO Y DETERIORO DE LOS EQUIPOS DE COMPUTO </t>
  </si>
  <si>
    <t xml:space="preserve">BAJO RENDIMIENTO DE LOS EQUIPOS DE COMPUTO </t>
  </si>
  <si>
    <t xml:space="preserve">GESTIONAR LA CONTRATACION DEL MANTENIMIENTO DE LOS EQUIPOS DE COMPUTO </t>
  </si>
  <si>
    <t xml:space="preserve">FALTA DE PRESUPUESTO PARA LA IMPLEMENTACION DEL PLAN DE CONTINGENCIA </t>
  </si>
  <si>
    <t xml:space="preserve">QUE NO EXISTA UN PUNTO DE RECUPERACIÓN ANTE DESASTRES </t>
  </si>
  <si>
    <t xml:space="preserve">PERDIDA DE LA INFORMACIÓN INSTITUCIONAL DE MANERA PARCIAL O TOTAL </t>
  </si>
  <si>
    <t xml:space="preserve">ELABORAR EL ANALISIS DE IMPACTO AL NEGOCIO (BIA) </t>
  </si>
  <si>
    <t xml:space="preserve">ELABORAR LA FASE DE GESTIÓN DEL RIESGO </t>
  </si>
  <si>
    <t xml:space="preserve">DESARROLLAR UN PLAN DE REANUDACIÓN DE OPERACIONES </t>
  </si>
  <si>
    <t xml:space="preserve">PONER EN PRUEBA EL PLAN DE CONTINGENCIA DEL NEGOCIO </t>
  </si>
  <si>
    <t>CI00817-P</t>
  </si>
  <si>
    <t>Falta de gestión por parte del proceso para subsanar las carpetas mojadas del archivo de gestión del proceso asistencia jurídica correspondiente a la vigencia 2013; así mismo no se evidencia comunicación al proceso afectado.</t>
  </si>
  <si>
    <t xml:space="preserve">NO EXISTE UNA DIRECTRIZ QUE ESTABLESCA LOS METODOS DE SECADO DE LOS DOCUMENTOS AFECTADOS POR EL AGUA. </t>
  </si>
  <si>
    <t xml:space="preserve">DETERIORO DE LOS DOCUMENTOS DE ARCHIVO, PAPEL,FOTOGRAFIAS,MAGNETICO.  </t>
  </si>
  <si>
    <t xml:space="preserve">ELABORAR UNA GUIA PARA LA RECUPERACIÓN DE DOCUMENTOS DETERIORADOS POR INUNDACIONES </t>
  </si>
  <si>
    <t xml:space="preserve">NO DE GUIAS ELABORADAS/  NO DE GUIAS POR ELABORAR </t>
  </si>
  <si>
    <t xml:space="preserve">No de Gestiones para mantenimiento de equipos realizadas/ No de Gestiones de Mantenimiento de equipo por realizar </t>
  </si>
  <si>
    <t xml:space="preserve">Analisis de Impacto al Negocio elaborado </t>
  </si>
  <si>
    <t xml:space="preserve">Fase de Gestion del Riesgo Elaborado. </t>
  </si>
  <si>
    <t xml:space="preserve">Plan de Reanudación Desarrollado </t>
  </si>
  <si>
    <t xml:space="preserve">Plan de Contingencia del Negocio puesto en prueba </t>
  </si>
  <si>
    <t xml:space="preserve">SOLICITAR A LA OFICINA DE CONTROL INTERNO A TRAVES DE MEMORANDO EL TRASLADO DE LA NO CONFORMIDAD PARA EL PROCESO GESTIÓN DE SERVICIOS ADMINISTRATIVOS </t>
  </si>
  <si>
    <t xml:space="preserve">GESTION DE RECURSOS FINANCIEROS (CONTABILIDAD) </t>
  </si>
  <si>
    <t>CI01117-P</t>
  </si>
  <si>
    <t>CI01217-P</t>
  </si>
  <si>
    <t xml:space="preserve">Se evidencia  que en las carpetas, 420-1901- RECAUDO RECURSO PPTO NACIONAL PENSIONES PROSOCIAL cuenta 494-002397 del año 2017, en la conciliación del mes  de enero, CONCILIACION BANCARIA CUENTA MAESTRA DE PAGOS de 2017, CONCILIACION BANCARIA DECRETO 553 ART 1 FONDO PASIVO SOCIAL mes Enero, RECURSOS ADMINISTRATIVOS correspondiente al mes de Febrero, CONCILIACIONES BANCARIAS GASTOS GENERALES CTA 014892-2017,  CONCILIACIONES BANCARIAS RECURSOS ADMINSTRATIVOS INCAPACIDADES SALUD, CONCILIACIONES BANCARIAS PAGO BIENESTAR SOCIAL PROGRAMA PUERTOS, CONCILIACIONES BANCARIAS PROMOCION Y DREUENCION CTA 2017,  no se encuentra como soporte el extracto bancario. </t>
  </si>
  <si>
    <t xml:space="preserve">OLVIDO POR PARTE DEL FUNCIONARIO ENCARGADO DEL ANEXO DEL EXTRACTO BANCARIO A LAS CARPETAS UNA VEZ REALIZADA LA CONCILIACIÓN </t>
  </si>
  <si>
    <t xml:space="preserve">QUE NO SE CUENTE CON EL DOCUMENTO FUENTE DE LA ENTIDAD BANCARIA QUE DA EVIDENCIA DE LA CONCILIACIÓN (EXTRACTO BANCARIO)  </t>
  </si>
  <si>
    <t xml:space="preserve">QUE SE INTERPRETE MANIPULACIÓN DE CIFRAS POR PARTE DEL AUDITOR.  </t>
  </si>
  <si>
    <t xml:space="preserve">REVISAR, ANALIZAR Y ACTUALIZAR EL PROCEDIMIENTO ESTABLECIDO PARA LAS CONCILIACIONES BANCARIAS, PARA GENERAR UN PUNTO DE CONTROL EN LO REFERENTE AL ANEXO DEL DOCUMENTO DENOMINADO EXTRACTO BANCARIO EL CUAL DEBE SER INCLUIDO EN LAS CARPETAS DE LAS CONCILIACIONES BANCARIAS; UNA VEZ EFECTUADAS ESTAS CONCILIACIONES   </t>
  </si>
  <si>
    <t xml:space="preserve">COORDINADOR GIT CONTABILIDAD/ ENCARGADOS DE ELABORAR CONCILIACIONES BANCARIAS </t>
  </si>
  <si>
    <t xml:space="preserve">No de Procedimiento Actualizados/  No de Procedimientos a Actualizar </t>
  </si>
  <si>
    <t>Los funcionarios encargados de la organización, custodia y conservación de los archivos de gestión del GIT de Contabilidad (TRD 320) no tienen conocimiento de lo establecido en el instructivo de manejo del archivo de gestión del FPS.</t>
  </si>
  <si>
    <t xml:space="preserve">FALTA DE CAPACITACIÓN DE LOS FUNCIONARIOS ENCARGADOS DE LA ORGANIZACIÓN, CUSTODIA Y CONSERVACION DE LOS ARCHIVOS DE GIT CONTABILIDAD </t>
  </si>
  <si>
    <t xml:space="preserve">INCUMPLIMIENTO DEL INSTRUCTIVO ESTABLECIDO PARA EL MANEJO DEL ARCHIVO DE GESTIÓN  </t>
  </si>
  <si>
    <t>ORGANIZACIÓN DEL ARCHIVO EN FORMA INADECUADA</t>
  </si>
  <si>
    <t xml:space="preserve">SOLICITAR AL PROCESO DE GESTIÓN DOCUMENTAL CAPACITACIÓN SOBRE EL INSTRUCTIVO DE MANEJO DE ARCHIVO ESTABLECIDO POR LA ENTIDAD, PARA LOS FUNCIONARIOS ENCARGADOS DE LA ORGANIZACIÓN, CUSTODIA Y CONSERVACION DEL ARCHIVO DEL PROCESO </t>
  </si>
  <si>
    <t>COORDINADOR GIT CONTABILIDAD</t>
  </si>
  <si>
    <t xml:space="preserve">QUE NO SE MIDA DE MANERA ADECUADA LA CONFORMIDAD DEL SISTEMA DE GESTIÓN </t>
  </si>
  <si>
    <t xml:space="preserve">NO SE HABIA IDENTIFICADO LA NECESIDAD DE TRAZAR INDICADORES </t>
  </si>
  <si>
    <t xml:space="preserve">QUE NO SE CORRIJAN LAS DESVIACIONES Y LAS NO CONFORMIDADES DEL SISTEMA DE GESTION </t>
  </si>
  <si>
    <t xml:space="preserve">PRESENTAR EL INDICADOR A OPS Y LLEVARLO A COMITÉ PARA SU APROBACIÓN </t>
  </si>
  <si>
    <t>INDICADOR APROBADO /INDICADOR ESTABLECIDO</t>
  </si>
  <si>
    <t xml:space="preserve">NO CONTAR CON LOS INSUMOS COMPLETOS PARA CONSOLIDAR EL INFORME EJECUTIVO DE REVISIÓN POR LA DRECCIÓN </t>
  </si>
  <si>
    <t xml:space="preserve"> NO REMITIREON LOS AJUSTES SOLICITADOS POR LA OFICINA ASESORA DE PLANEACIÓN Y SISTEMAS:  ANALISIS DE RIESGOS (MEDICION Y MEJORA) Y LAS ACCIONES DE MEJORA DE LOS PROCESOS (SERVICIOS ADMINISTRATIVOS, BIENES TRANSFERIDOS, GESTION DOCUMENTAL, JURIDICA, TALENTO HUMANO, RECURSOS FINANCIEROS Y GESTION TICS) INCUMPLIENDO LA ACTIIVDAD No 6 DEL PROCEDIMIENTO PEMYMOPSPT04     SEGUIMIENTO Y MEDICION A LOS PROCESOS.
</t>
  </si>
  <si>
    <t xml:space="preserve">NO EXISTA COMPROMISO POR PARTE DE LOS RESPONSABLES DE LOS PROCESOS PARA CUMPLIR LAS ACCIONES DE MEJORA PACTADAS EN LOS INFORMES DE DESEMPEÑO.
NO REALIZAR SEGUIMIENTO AL PUNTO 8 EL FORMATO PEMYMOPSFO07 INFORME DE DESEMPEÑO SEMESTRAL  </t>
  </si>
  <si>
    <t xml:space="preserve">PROCEDIMIENTO PEMYMOPSPT04 SEGUIMIENTO Y MEDICION A LOS PROCESOS ;  PEMYMOPSFO07 INFORME DE DESEMPEÑO SEMESTRAL  </t>
  </si>
  <si>
    <t xml:space="preserve">ACTUALIZAR EL PROCEDIMIENTO PEMYMOPSPT04 SEGUIMIENTO Y MEDICION A LOS PROCESOS </t>
  </si>
  <si>
    <t>FALTA DE CONOCIMIENTO DE LA METODOLOGIA DE ADMINISTRACION DEL RIESGO</t>
  </si>
  <si>
    <t xml:space="preserve">QUE NO SE ESTABLEZCAN LOS RIESGOS INHERENTES AL PROCESO </t>
  </si>
  <si>
    <t>QUE NO SE TOMEN ACCIONES PREVENTIVAS PARA QUE NO SE MATERIALICEN LOS RIESGOS</t>
  </si>
  <si>
    <t>SERVICIOS DE SALUD (SUBDIRECCION DE PRESTACIONES SOCIALES)</t>
  </si>
  <si>
    <t>CI01717-P</t>
  </si>
  <si>
    <t xml:space="preserve">Se evidencia que el procedimiento TRAMITE DE TUTELA POR CONCEPTOS DE SERVICIOS DE SALUD MIGSSSPSPT30 carece de actividades, toda vez que el proceso realiza trámites (desacato y sanción) para el cumplimiento a lo ordenado por el juez y los mismos no se encuentran documentados.
</t>
  </si>
  <si>
    <t>CI01817-P</t>
  </si>
  <si>
    <t xml:space="preserve">SANSIONES ECONOMICAS A LA ENTIDAD </t>
  </si>
  <si>
    <t xml:space="preserve">NO SE HABIA CONTEMPLADO LA NECESIDAD DE INCLUIR LAS ACTIVIDADES EN EL PROCEDIMIENTO </t>
  </si>
  <si>
    <t xml:space="preserve">QUE NO  SE DE CUMPLIMIENTO A LAS ACTIVIDADES DE TRAMITES (DESACATO Y SANCIÓN)  POR PARTE DE LOS ABOGADOS SUSTANCIADORES </t>
  </si>
  <si>
    <t xml:space="preserve">ACTUALZAR EL PROCEDIMIENTO RAMITE DE TUTELA POR CONCEPTOS DE SERVICIOS DE SALUD MIGSSSPSPT30, DONDE SE INCLUYA ACTIVIDADES DE LOS TRAMITES (DESACATO Y  SANCIÓN) </t>
  </si>
  <si>
    <t xml:space="preserve">RESOLUCIÓN DE APROBACIÓN DEL PROCEDIMIENTO. </t>
  </si>
  <si>
    <t>CI02117-P</t>
  </si>
  <si>
    <t>El proceso GIT PRESTACIONES ECONOMICAS no cuenta con un mapa de riesgos, siendo este de gran importancia por ser un proceso misional.</t>
  </si>
  <si>
    <t>m</t>
  </si>
  <si>
    <t xml:space="preserve">operativo </t>
  </si>
  <si>
    <t>b</t>
  </si>
  <si>
    <t>No se evidencia en el sistema de correspondencia interna ORFEO la asignación del  subdirección de prestaciones sociales , de acuerdo a lo establecido en la resolución 501 del 31 de marzo del 2017.</t>
  </si>
  <si>
    <t xml:space="preserve">SANCIONES DISCIPLINARIAS A LA ENTIDAD </t>
  </si>
  <si>
    <t xml:space="preserve">DESCONOCIMIENTO DE LA ASIGNACION DE LA SUBDIRECCIÓN DE PRESTACIONES SOCIALES.  </t>
  </si>
  <si>
    <t xml:space="preserve">QUE LA INFORMACIÓN DIRIGIDA AL SUBDIRECTOR NO SEA ALLEGADA </t>
  </si>
  <si>
    <t xml:space="preserve">DESCONOCIMIENTO DE LA INFORMACIÓN A ALLEGAR AL SUBDIRECTOR. </t>
  </si>
  <si>
    <t xml:space="preserve">SUBDIRECTOR DE PRESTACIONES SOCIALES </t>
  </si>
  <si>
    <t xml:space="preserve">SOLICITAR AL PROCESO TICS  A TRAVÉS DE CORREO ELECTRONICO LA ASIGNACIÓN DE LA SUBDIRECCIÓN  DE PRESTACIONES SOCIALAES AL SISTEMA DE CORRESPONDENCIA ORFEO </t>
  </si>
  <si>
    <t>De acuerdo a la ficha de caracterización (HACER) se evidencia los mantenimientos de los equipos de cómputo TIPO: CORRECTIVO, el mismo no se encuentra documentado.</t>
  </si>
  <si>
    <t>CI02217-P</t>
  </si>
  <si>
    <t xml:space="preserve">NO SE HA ESTABLECIDO UN PLAN DE MANTENIEMIENTO PARA  LOS EQUIPOS DE COMPUTO </t>
  </si>
  <si>
    <t xml:space="preserve">QUE NO SE REALICE MANTENIMIENTO A LA TOTALIDAD DE LOS EQUIPOS DE COMPUTO </t>
  </si>
  <si>
    <t xml:space="preserve">QUE NO SE REALICE DE MANERA ADECUADA EL MANTENIMIENTO DE LOS EQUIPOS DE COMPUTO DURANTE LA VIGENCIA </t>
  </si>
  <si>
    <t xml:space="preserve">ELABORAR UN PLAN DE MANTENIMIENTO DE LOS EQUPOS DE COMPUTO </t>
  </si>
  <si>
    <t xml:space="preserve">Plan de Mantenimiento de equipos de computo </t>
  </si>
  <si>
    <t>CA1917-P</t>
  </si>
  <si>
    <t>Se evidencia que el proceso de atención al ciudadano carece de herramientas de comunicación necesarias y suficientes para brindar una adecuada comunicación y retroalimentación al ciudadano, establecido en la norma mediante el Numeral 7.2.3 Comunicación con el Cliente- “establecer mecanismos para comunicar al cliente las especificaciones relacionadas del producto o la prestación del servicio y facilitar la comunicación con el cliente de la entidad”; sin permitir que establezca una adecuada retroalimentación al ciudadano en la prestación de los servicios de la entidad.</t>
  </si>
  <si>
    <t xml:space="preserve">FALTA DEL PERSONAL PARA LA EJECUCIÓN DE LA ACTIVIDAD.  </t>
  </si>
  <si>
    <t>QUE NO SE PUEDA MEDIR EL NIVEL DE SATISFACCIÓN DEL USUSARIO Y/O CIUDADANO CON EL SERVICIO QUE SE ESTÁ PRESTANDO EN LA ENTIDAD.</t>
  </si>
  <si>
    <t xml:space="preserve">QUE NO SE PUEDAN TOMAR ACCIONES PARA MEJORAR EL SERVICIO QUE PRESTA LA ENTIDAD. </t>
  </si>
  <si>
    <t xml:space="preserve">ADECUAR UNA OFICINA DE CALL CENTER, CON EL PERSONAL CAPACITADO, PARA LA ATENCIÓN Y SERVICIO AL CIUDADANO. </t>
  </si>
  <si>
    <t>SI</t>
  </si>
  <si>
    <t xml:space="preserve">SECRETARIA GENERAL </t>
  </si>
  <si>
    <t>OFICINA DE CALL CENTER ADECUADA</t>
  </si>
  <si>
    <t>CA1117-P</t>
  </si>
  <si>
    <t>Identificar e implementar las acciones del caso que permitan dar cumplimiento a la estrategia de Transparencia y Acceso a la Información en lo que concierne a la información mínima que debe publicar la entidad en la página web.</t>
  </si>
  <si>
    <t xml:space="preserve">Se evidenció que la ficha de caracterización del proceso, fue actualizada como versión 6 y adoptada el 30 de sep/2016; sin embargo, se encuentra pendiente por incluir algunas de las entradas necesarias para la autoevaluación del proceso como son "las ACCIONES DE MEJORA CONTEMPLADOS EN EL INFORME DE DESEMPEÑO DEL SEMESTRE ANTERIOR"; en el hacer de proceso las actividades que desarrollan los demás roles de las Unidades de Control Interno o quien hace sus veces, en aplicación de la norma que rige la materia y en especial el Decreto 648 de 2017 - tales como: liderazgo estratégico; enfoque hacia la prevención, evaluación de la gestión del riesgo, a través de la Asesoría y apoyo a los directivos en el desarrollo y mejoramiento del Sistema Institucional de Control Interno...
</t>
  </si>
  <si>
    <t>CA1217-P</t>
  </si>
  <si>
    <t xml:space="preserve">SEGUIMIENTO Y EVALUACION INDEPENDIENTE </t>
  </si>
  <si>
    <t>CA1417-P</t>
  </si>
  <si>
    <t>CA1517-P</t>
  </si>
  <si>
    <t>CA1617-P</t>
  </si>
  <si>
    <t>CA1717-P</t>
  </si>
  <si>
    <t>CA1817-P</t>
  </si>
  <si>
    <t xml:space="preserve">Evaluar de forma independiente la gestión de los procesos determinando su grado de eficiencia, eficacia y efectividad con el fin de  generar recomendaciones para la toma de decisiones, el mantenimiento y la mejora continua del SIG. </t>
  </si>
  <si>
    <t>Se cumple parcialmente el requisito 4.2.4, que establece que los registros de la gestión del proceso, se identifican, almacena, protegen y son de fácil recuperación; tal es el caso de los registros de las actividades de los procedimientos ADMINISTRACION DE ACCIONES CORRECTIVAS A TRAVES DE PLANES DE MEJORAMIENTO- Versión  8 Y ADMINISTRACIÓN DE ACCIONES PREVENTIAS A TRAVÉS DEL PLAN DE MANEJO DE RIESGOS V-5, los cuales no se encuentran organizados de conformidad con la Tabla de Retención Documental del Proceso.</t>
  </si>
  <si>
    <t>Los expedientes virtuales  de algunos registros del proceso no están conformados de acuerdo a los físicos  de los mismos, a pesar de que su contenido se encuentra digitalizado de manera correcta, tal es el caso de Carpeta de informes de desempeño  del proceso-2017- TRD:1104102 -2017, Expediente virtual  20171200530900002E  sin corresponder, siendo el correcto el 20171100410200001E; 20171100029103  informe de gestión vigencia 2016 corregido, Expediente virtual 20171100029103, sin corresponder, siendo el correcto el 20171100410200001E, susceptible de incumplir el numeral 4.2.4. Control de Registros de las normas de la NTCGP:1000-2009 e ISO -9001-2008.</t>
  </si>
  <si>
    <t xml:space="preserve"> En la entidad se tienen adoptados los procedimientos  AUDITORIAS INTERNAS- Versión 5 de marzo de 2015 y PESEIGCIPT02 AUDITORIAS INTERNAS DEL SISTEMA INTEGRAL DE GESTION -Versión 4 de agosto de 2013; en este último, se definen las responsabilidades y los requisitos para planificar y realizar las auditorías, para establecer los registros e informar de los resultados; sin embargo, el mismo no contempla como responsables los cargos y dependencias que actualmente ejecutan las actividades de coordinación de las auditoría de calidad en la entidad, así como otros aspectos y actividades que se están utilizando y desarrollando para la ejecución de las auditorías de calidad, lo cual es susceptible de incumplir los numerales 4,2,3 b) y 8,2,2, de las normas de la NTCGP:1000-2009 e ISO -9001-2008.</t>
  </si>
  <si>
    <t>El proceso cuenta con indicadores estratégicos, de proceso y de plan de acción que miden la eficiencia, eficacia y efectividad de su gestión; sin embargo, no cuenta con actividades e indicadores que permitan planear y evaluar el cumplimiento de los roles de  liderazgo estratégico; enfoque hacia la prevención y evaluación de la gestión del riesgo, establecidos en las normas que regulan la materia y en especial el decreto 648 de 2017.</t>
  </si>
  <si>
    <t>No se observa evidencia de que los resultados de las auditorias de seguimiento y verificación de la Información de la matriz DETECCION, CONTROL Y SEGUIMIENTO DEL PRODUCTO Y/O SERVICIO NO CONFORME, es analizada y que haya sido fuente de información para la toma de acciones correctivas y/o  preventivas que produzcan la mejora continua en los servicios que presta la entidad, tal es el caso de productos no conformes descritos en los últimos tres trimestres con “NO HAY IMÁGENES DISPONIBLES PARA EL RADICADO,  LA DIRECCION REGISTRADA EN ORFEO NO CORRESPONDE A LA SEÑALADA POR EL PETICIONARIO y LA RAZON SOCIAL REGISTRADA PARA EL RADICADO ... NO CORRESPONDE.”, lo cual es susceptible de incumplir parte del literal c) del numeral 8,4 y 8,5,1 de la NTCGP:1000-2009 e ISO -9001-2008 y la actividad No. 12 del procedimiento  CONTROL DEL PRODUCTO Y/O SERVICIO NO CONFORME  a cargo de Control Interno que establece, "Cuando se evidencie la ocurrencia de un servicio no conforme de manera repetitiva, es decir más de tres veces, se debe levantar una No conformidad al proceso afectado con el fin de identificar la causa raíz del problema y tomar acciones para corregir y evitar que se vuelva a presentar".</t>
  </si>
  <si>
    <t xml:space="preserve">NO CUMPLIMIENTO DEL QUE HACER DEL PROCESO Y OFICINA DE CONTROL INTERNO  </t>
  </si>
  <si>
    <t xml:space="preserve">RECIENTE EXPEDICIÓN DEL DECRETO 648 DE 2017, TRAE COMO CONSECUENCIA QUE EL DAFP DEBE ACTUALIZAR LAS CARTILLAS E INSTRUCCIONES EMITIDAS PARA CUMPLIR LOS ROLES DEL CONTROL INTERNO, ENFOCADO AL HACER DEL PROCESO </t>
  </si>
  <si>
    <t xml:space="preserve">LEGAL </t>
  </si>
  <si>
    <t xml:space="preserve">ENVIO DE CORREO ELECTRONICO SEMESTRAL  PARA LA ACTUALIZACION DE PROCEDIMIENTOS, EN CUMPLIOMIENTO AL PROCEDIMIENTO ELABORACIÓN Y CONTROL DE DOUMENTOS INTERNOS </t>
  </si>
  <si>
    <t xml:space="preserve">ACTUALIZAR LA FICHA DE CARACTERIZACIÓN DEL PROCESO </t>
  </si>
  <si>
    <t xml:space="preserve">PROFESIONAL ESPECIALIAZADO GRADO 16/ PROFESIONAL OFICINA DE CONTROL INTERNO </t>
  </si>
  <si>
    <t xml:space="preserve">INCUMPLIMIENTO A LA NORMAS DE GESTIÓN DOCUMENTAL  </t>
  </si>
  <si>
    <t xml:space="preserve">NO SE CUENTA CON EL RESPONSABLE DE ARCHIVO EN LA OFICINA DE CONTROL INTERNO </t>
  </si>
  <si>
    <t xml:space="preserve">INEFICIENTE CONTROL EN LA DOCUMENTACIÓN DEL SISTEMA CORRESPONDIENTE AL PROCESO.
DIFICULATAD EN LA REALIZACION DEL QUE HACER DIARIO DEL ARCHIVO  </t>
  </si>
  <si>
    <t xml:space="preserve">AQUDITORIA DEL ARCHIVO DEL PROCESO </t>
  </si>
  <si>
    <t xml:space="preserve">SOLICITAR A TRAVES DE OFICIO A DIRECCION GENERAL EL FUNCIONARIO RESPONSABLE DEL MANEJO DEL ARCHIVO DEL PROCESO </t>
  </si>
  <si>
    <t xml:space="preserve">OFICIO ENVIADO </t>
  </si>
  <si>
    <t>INCUMPLIMIENTO A LA NORMA  NTCGP:1000-2009 e ISO -9001-2008.</t>
  </si>
  <si>
    <t>DESACTUALIZACION DEL PROCEDIMIENTO AUDITORIAS INTERNAS DEL SISTEMA INTEGRAL DE GESTION</t>
  </si>
  <si>
    <t xml:space="preserve">QUE NO SE CUMPLA CON LA MEJORA CONTINUA DEL SISTEMA INTEGRAL DE GESTION </t>
  </si>
  <si>
    <t xml:space="preserve">RELIZAR MESA DE TRABAJO CON EL LIDER RESPONSABLE DE LAS AUDITORIAS DE LA ENTIDAD PARA L ELABORACION DEL DOCUMENTO COMO RESPONSABLE DE LA OFICINA DE PLANEACION Y DAR TRAMITE A LA ELIMINACION DEL PROCEDIMIENTO EN RESPONSABILIDAD DE LA OFICNA DE CONTROL INTERNO </t>
  </si>
  <si>
    <t xml:space="preserve">ELIMINACION DEL PROCEDIMIENTO </t>
  </si>
  <si>
    <t xml:space="preserve">NO MEDIR LAS ACTIVIDADES DE EFICIENCIA Y EFICACIA DE DESARROLLO DEL PROCESO </t>
  </si>
  <si>
    <t xml:space="preserve">NO HA SIDO EXPEDIDA LA ACTUALIZACION DE LA CARTILLA DE LOS ROLES INTERNOS </t>
  </si>
  <si>
    <t xml:space="preserve">NO SE GENERA UN PIOSICIONAMIENTO DE LOS APORTES REALIZADOS POR EL PROCESO DE CONTROL INTERNO.  </t>
  </si>
  <si>
    <t xml:space="preserve">QUE NO EXISTA UNA MEJORA CONTINUA EN LOS PROCESOS DE LA ENTIDAD A CAUSA DE PRODUCTOS NO CONFORMES REPETITIVOS </t>
  </si>
  <si>
    <t>INCUMPLIMIENTO DE LA ACTIVIDAD No 12 DEL PROCEDIMIENTO CONTROL DEL PRODUCTO Y/O SERVICIO NO CONFORME</t>
  </si>
  <si>
    <t xml:space="preserve">SEGUIMIENTO REALIZADO AL PRODUCTO NO CONFORME/ SEGUIMIENTO A REALIZAR AL PRODUCTO NO CONFORME </t>
  </si>
  <si>
    <t xml:space="preserve">AL EFECTUAR EL SEGUIMIENTO AL PRODUCTO Y O SERVICIO NO CONFORME SELECCIONAR Y EVIDENCIAR  LOS  PRODUCTOS NO CONFORMES IDENTIFICADOS DE MANERA  REITERATIVA ESTABLECIENDO UNA NO CONFORMIDAD POR LA MISMOS. ESTABLECER EN EL PROCEDIMIENTO QUE LOS PRODUCTOS O SERVCIOS NO CONFORMES QUE TENGAN MAS DE UN AÑO DEBEN LEVANTARSE LA NO CONFORMIDAD.    </t>
  </si>
  <si>
    <t>QUE NO SE REALICE LA PUBLICACION  DE LA INFORMACIÓN MINIMA A PUBLICAR  EN  LA PAGINA WEB DE LA ENTIDAD COMO EXIGE LA ESTRATEGIA DE TRANSPARENCIA Y ACCESO A LA INFORMACIÓN</t>
  </si>
  <si>
    <t xml:space="preserve">NO SE TIENE UNA ACCION QUE PERMITA DARLE CUMPLIMIENTO A LA ESTRATEGIA DE TRANSPARENCIA Y ACCESO A LA INFORMACIÓN  </t>
  </si>
  <si>
    <t xml:space="preserve">QUE NO SE REALICE LA PUBLICACION  DE LA INFORMACIÓN MINIMA A PUBLICAR  EN  LA PAGINA WEB DE LA ENTIDAD COMO EXIGE LA ESTRATEGIA DE TRANSPARENCIA Y ACCESO A LA INFORMACIÓN GENERANDO SANCIONES PARA LA ENTIDAD </t>
  </si>
  <si>
    <t xml:space="preserve">REALIZAR MESAS DE TRABAJO CON CADA UNOS DE LOS PROCESO PARA IDENTIFICAR LA INFORMACION MINIMA A PUBLICAR EN EL  ESQUEMA DE PUBLICACIONES </t>
  </si>
  <si>
    <t xml:space="preserve">INFORMACION PUBLICADA DE ACUERDO AL ESQUEMA DE PUBLICACIÓN </t>
  </si>
  <si>
    <t xml:space="preserve">Documentar las actividades que se desarrollan para el aseguramiento y custodia de los bienes de la Entidad, con el fin de que se definan responsables y se controlen posibles riesgos. NTCGP 1000:2009 / ISO 9001 : 2008 Numeral 4.2.3
</t>
  </si>
  <si>
    <t>QUE NO SE CUSTODIEN LOS BEINES DE LA ENTIDD</t>
  </si>
  <si>
    <t xml:space="preserve">DETRIMENTO PATRIMONIAL </t>
  </si>
  <si>
    <t xml:space="preserve">PERDIDA DE LOS BIENES DE LA ENTIDAD </t>
  </si>
  <si>
    <t xml:space="preserve">REALZAR UN PROCEDIMIENTO PARA EL ASEGURAMIENTO DE LOS BIENES EN APODERAMIENTO DE LA ENTIDAD </t>
  </si>
  <si>
    <t xml:space="preserve">No DE PROCEDIMIENTOS ELABORADOS/ No DE PROCEDIMIENTOS A ELABORAR </t>
  </si>
  <si>
    <t>SOLICITAR A LA OFICINA OPS ASESORIA SOBRE LA CREACION DEL MAPA DE RIESGO PARA EL PROCESO PARA LA IDENTIFICACION DEL RIESGO</t>
  </si>
  <si>
    <t>P</t>
  </si>
  <si>
    <t>SUBDIRECTOR PRESTACIONES SOCIALES/SECRETARIA</t>
  </si>
  <si>
    <t xml:space="preserve">DISPONER LAS CARPETAS DE LOS CONTRATOS  EN EL SEGUIMIENTO AL PLAN DE MEJORAMIENTO CORRESPONDIENTE AL SEGUNDO TRIMESTRE EN CUMPLIMIENTO A LA ACCIÓN DE LIQUIDACIÓN DE CONTRATOS  DE LA VIGENCIA </t>
  </si>
  <si>
    <t>T</t>
  </si>
  <si>
    <t xml:space="preserve">No DE CARPETAS DE CONTRATO PRESENTADAS/ No  DE CARPETAS PENDIENTES POR PRESENTAR </t>
  </si>
  <si>
    <t>CA01917-P</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</si>
</sst>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d&quot; de &quot;mmmm&quot; de &quot;yyyy"/>
    <numFmt numFmtId="192" formatCode="0.000"/>
    <numFmt numFmtId="193" formatCode="0.0"/>
    <numFmt numFmtId="194" formatCode="mmm\-yyyy"/>
    <numFmt numFmtId="195" formatCode="0.00_);\(0.00\)"/>
    <numFmt numFmtId="196" formatCode="0_);\(0\)"/>
    <numFmt numFmtId="197" formatCode="0.0_);\(0.0\)"/>
    <numFmt numFmtId="198" formatCode="[$-C0A]dddd\,\ d&quot; de &quot;mmmm&quot; de &quot;yyyy"/>
    <numFmt numFmtId="199" formatCode="#,##0.0_);\(#,##0.0\)"/>
    <numFmt numFmtId="200" formatCode="#,##0.0"/>
  </numFmts>
  <fonts count="75">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Arial Narrow"/>
      <family val="2"/>
    </font>
    <font>
      <sz val="12"/>
      <name val="Arial Narrow"/>
      <family val="2"/>
    </font>
    <font>
      <sz val="14"/>
      <name val="Arial Narrow"/>
      <family val="2"/>
    </font>
    <font>
      <sz val="16"/>
      <name val="Arial Narrow"/>
      <family val="2"/>
    </font>
    <font>
      <b/>
      <sz val="14"/>
      <name val="Arial Narrow"/>
      <family val="2"/>
    </font>
    <font>
      <b/>
      <sz val="11"/>
      <name val="Arial Narrow"/>
      <family val="2"/>
    </font>
    <font>
      <b/>
      <i/>
      <sz val="10"/>
      <name val="Arial Narrow"/>
      <family val="2"/>
    </font>
    <font>
      <sz val="8"/>
      <name val="Arial Narrow"/>
      <family val="2"/>
    </font>
    <font>
      <b/>
      <sz val="9"/>
      <name val="Arial Narrow"/>
      <family val="2"/>
    </font>
    <font>
      <i/>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10"/>
      <name val="Arial"/>
      <family val="2"/>
    </font>
    <font>
      <i/>
      <sz val="10"/>
      <color indexed="36"/>
      <name val="Arial"/>
      <family val="2"/>
    </font>
    <font>
      <sz val="10"/>
      <color indexed="10"/>
      <name val="Arial Narrow"/>
      <family val="2"/>
    </font>
    <font>
      <sz val="11"/>
      <color indexed="10"/>
      <name val="Arial Narrow"/>
      <family val="2"/>
    </font>
    <font>
      <sz val="9"/>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0"/>
      <color theme="0" tint="-0.4999699890613556"/>
      <name val="Arial Narrow"/>
      <family val="2"/>
    </font>
    <font>
      <sz val="10"/>
      <color theme="1"/>
      <name val="Arial Narrow"/>
      <family val="2"/>
    </font>
    <font>
      <sz val="10"/>
      <color rgb="FFFF0000"/>
      <name val="Arial"/>
      <family val="2"/>
    </font>
    <font>
      <i/>
      <sz val="10"/>
      <color rgb="FF7030A0"/>
      <name val="Arial"/>
      <family val="2"/>
    </font>
    <font>
      <sz val="10"/>
      <color rgb="FFFF0000"/>
      <name val="Arial Narrow"/>
      <family val="2"/>
    </font>
    <font>
      <sz val="11"/>
      <color rgb="FFFF0000"/>
      <name val="Arial Narrow"/>
      <family val="2"/>
    </font>
    <font>
      <sz val="9"/>
      <color theme="1"/>
      <name val="Arial Narrow"/>
      <family val="2"/>
    </font>
    <font>
      <b/>
      <sz val="10"/>
      <color theme="1" tint="0.49998000264167786"/>
      <name val="Arial Narrow"/>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right/>
      <top style="double"/>
      <bottom/>
    </border>
    <border>
      <left style="double"/>
      <right/>
      <top/>
      <bottom/>
    </border>
    <border>
      <left style="double"/>
      <right/>
      <top/>
      <bottom style="double"/>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style="double">
        <color theme="7"/>
      </top>
      <bottom style="double">
        <color theme="7"/>
      </bottom>
    </border>
    <border>
      <left style="double">
        <color theme="7"/>
      </left>
      <right style="double">
        <color theme="7"/>
      </right>
      <top/>
      <bottom style="double">
        <color theme="7"/>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style="double">
        <color theme="7" tint="-0.24993999302387238"/>
      </right>
      <top/>
      <bottom/>
    </border>
    <border>
      <left style="double">
        <color theme="7"/>
      </left>
      <right style="double">
        <color theme="7"/>
      </right>
      <top style="double">
        <color theme="7"/>
      </top>
      <bottom/>
    </border>
    <border>
      <left style="double">
        <color theme="7" tint="-0.24993999302387238"/>
      </left>
      <right>
        <color indexed="63"/>
      </right>
      <top>
        <color indexed="63"/>
      </top>
      <bottom>
        <color indexed="63"/>
      </bottom>
    </border>
    <border>
      <left>
        <color indexed="63"/>
      </left>
      <right style="double">
        <color theme="7" tint="-0.24993999302387238"/>
      </right>
      <top>
        <color indexed="63"/>
      </top>
      <bottom style="double">
        <color theme="7" tint="-0.24993999302387238"/>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right style="medium"/>
      <top style="medium"/>
      <bottom style="medium"/>
    </border>
    <border>
      <left>
        <color indexed="63"/>
      </left>
      <right>
        <color indexed="63"/>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558">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0" fillId="0" borderId="0" xfId="0" applyAlignment="1" applyProtection="1">
      <alignment/>
      <protection/>
    </xf>
    <xf numFmtId="0" fontId="2" fillId="14" borderId="11" xfId="0"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14" borderId="11" xfId="0" applyFont="1" applyFill="1" applyBorder="1" applyAlignment="1" applyProtection="1">
      <alignment horizontal="center" vertical="center"/>
      <protection/>
    </xf>
    <xf numFmtId="0" fontId="2" fillId="0" borderId="13" xfId="0" applyFont="1" applyBorder="1" applyAlignment="1">
      <alignment horizontal="center" vertical="center"/>
    </xf>
    <xf numFmtId="0" fontId="2" fillId="14" borderId="14" xfId="0" applyFont="1" applyFill="1" applyBorder="1" applyAlignment="1" applyProtection="1">
      <alignment horizontal="center" vertical="center"/>
      <protection/>
    </xf>
    <xf numFmtId="0" fontId="0" fillId="38" borderId="0" xfId="0" applyFill="1" applyAlignment="1" applyProtection="1">
      <alignment/>
      <protection/>
    </xf>
    <xf numFmtId="0" fontId="0" fillId="0" borderId="0" xfId="0" applyAlignment="1" applyProtection="1">
      <alignment horizontal="center"/>
      <protection/>
    </xf>
    <xf numFmtId="0" fontId="2" fillId="14"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wrapText="1"/>
      <protection/>
    </xf>
    <xf numFmtId="0" fontId="66" fillId="0" borderId="15" xfId="0" applyFont="1" applyBorder="1" applyAlignment="1" applyProtection="1">
      <alignment horizontal="center" vertical="center"/>
      <protection/>
    </xf>
    <xf numFmtId="0" fontId="66"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0" fillId="0" borderId="0" xfId="0" applyFill="1" applyBorder="1" applyAlignment="1" applyProtection="1">
      <alignment wrapText="1"/>
      <protection/>
    </xf>
    <xf numFmtId="0" fontId="5" fillId="39" borderId="11" xfId="0" applyFont="1" applyFill="1" applyBorder="1" applyAlignment="1" applyProtection="1">
      <alignment horizontal="center" vertical="center" wrapText="1"/>
      <protection/>
    </xf>
    <xf numFmtId="0" fontId="0" fillId="39" borderId="0" xfId="0" applyFill="1" applyAlignment="1" applyProtection="1">
      <alignment/>
      <protection/>
    </xf>
    <xf numFmtId="0" fontId="5" fillId="19" borderId="11" xfId="0" applyFont="1" applyFill="1" applyBorder="1" applyAlignment="1" applyProtection="1">
      <alignment horizontal="justify" vertical="center" wrapText="1"/>
      <protection/>
    </xf>
    <xf numFmtId="0" fontId="2" fillId="19" borderId="11" xfId="0" applyFont="1" applyFill="1" applyBorder="1" applyAlignment="1" applyProtection="1">
      <alignment horizontal="center" vertical="center" wrapText="1"/>
      <protection/>
    </xf>
    <xf numFmtId="14" fontId="2" fillId="19" borderId="11"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9" fontId="0" fillId="0" borderId="0" xfId="0" applyNumberFormat="1" applyAlignment="1" applyProtection="1">
      <alignment/>
      <protection/>
    </xf>
    <xf numFmtId="0" fontId="5" fillId="19" borderId="11" xfId="0" applyFont="1" applyFill="1" applyBorder="1" applyAlignment="1" applyProtection="1">
      <alignment horizontal="center" vertical="center" wrapText="1"/>
      <protection/>
    </xf>
    <xf numFmtId="0" fontId="0" fillId="38" borderId="0" xfId="0" applyFill="1" applyAlignment="1" applyProtection="1">
      <alignment/>
      <protection/>
    </xf>
    <xf numFmtId="0" fontId="0" fillId="9" borderId="0" xfId="0" applyFill="1" applyAlignment="1" applyProtection="1">
      <alignment/>
      <protection/>
    </xf>
    <xf numFmtId="0" fontId="0" fillId="38" borderId="0" xfId="0" applyFill="1" applyAlignment="1" applyProtection="1">
      <alignment/>
      <protection/>
    </xf>
    <xf numFmtId="14" fontId="5" fillId="3" borderId="11" xfId="0" applyNumberFormat="1" applyFont="1" applyFill="1" applyBorder="1" applyAlignment="1" applyProtection="1">
      <alignment horizontal="center" vertical="center" wrapText="1"/>
      <protection/>
    </xf>
    <xf numFmtId="0" fontId="5" fillId="3" borderId="11" xfId="0" applyFont="1" applyFill="1" applyBorder="1" applyAlignment="1" applyProtection="1">
      <alignment horizontal="center" vertical="center" wrapText="1"/>
      <protection/>
    </xf>
    <xf numFmtId="186" fontId="5" fillId="3" borderId="11" xfId="0" applyNumberFormat="1" applyFont="1" applyFill="1" applyBorder="1" applyAlignment="1" applyProtection="1">
      <alignment horizontal="center" vertical="center" wrapText="1"/>
      <protection/>
    </xf>
    <xf numFmtId="0" fontId="67" fillId="9" borderId="11" xfId="57" applyFont="1" applyFill="1" applyBorder="1" applyAlignment="1" applyProtection="1">
      <alignment horizontal="center" vertical="center"/>
      <protection/>
    </xf>
    <xf numFmtId="14" fontId="67" fillId="9" borderId="11" xfId="57" applyNumberFormat="1" applyFont="1" applyFill="1" applyBorder="1" applyAlignment="1" applyProtection="1">
      <alignment horizontal="center" vertical="center"/>
      <protection/>
    </xf>
    <xf numFmtId="14" fontId="5" fillId="9"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justify" vertical="center" wrapText="1"/>
      <protection/>
    </xf>
    <xf numFmtId="186" fontId="5" fillId="9" borderId="11" xfId="0" applyNumberFormat="1" applyFont="1" applyFill="1" applyBorder="1" applyAlignment="1" applyProtection="1">
      <alignment horizontal="center" vertical="center" wrapText="1"/>
      <protection/>
    </xf>
    <xf numFmtId="14" fontId="67" fillId="12" borderId="11" xfId="57" applyNumberFormat="1" applyFont="1" applyFill="1" applyBorder="1" applyAlignment="1" applyProtection="1">
      <alignment horizontal="center" vertical="center"/>
      <protection/>
    </xf>
    <xf numFmtId="14" fontId="5" fillId="12" borderId="11" xfId="0" applyNumberFormat="1"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justify" vertical="center" wrapText="1"/>
      <protection/>
    </xf>
    <xf numFmtId="186" fontId="5" fillId="12" borderId="11" xfId="0" applyNumberFormat="1" applyFont="1" applyFill="1" applyBorder="1" applyAlignment="1" applyProtection="1">
      <alignment horizontal="center" vertical="center" wrapText="1"/>
      <protection/>
    </xf>
    <xf numFmtId="0" fontId="67" fillId="13" borderId="18" xfId="57" applyFont="1" applyFill="1" applyBorder="1" applyAlignment="1" applyProtection="1">
      <alignment horizontal="center" vertical="center"/>
      <protection/>
    </xf>
    <xf numFmtId="14" fontId="67" fillId="13" borderId="11" xfId="57" applyNumberFormat="1" applyFont="1" applyFill="1" applyBorder="1" applyAlignment="1" applyProtection="1">
      <alignment horizontal="center" vertical="center"/>
      <protection/>
    </xf>
    <xf numFmtId="14" fontId="5" fillId="13" borderId="11" xfId="0" applyNumberFormat="1"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6" fontId="5" fillId="13" borderId="11" xfId="0" applyNumberFormat="1" applyFont="1" applyFill="1" applyBorder="1" applyAlignment="1" applyProtection="1">
      <alignment horizontal="center" vertical="center" wrapText="1"/>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1" xfId="0" applyNumberFormat="1"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186" fontId="5" fillId="11" borderId="11" xfId="0" applyNumberFormat="1" applyFont="1" applyFill="1" applyBorder="1" applyAlignment="1" applyProtection="1">
      <alignment horizontal="center" vertical="center" wrapText="1"/>
      <protection/>
    </xf>
    <xf numFmtId="0" fontId="5" fillId="11" borderId="11" xfId="0" applyFont="1" applyFill="1" applyBorder="1" applyAlignment="1" applyProtection="1">
      <alignment horizontal="center" vertical="center" wrapText="1"/>
      <protection/>
    </xf>
    <xf numFmtId="14" fontId="5" fillId="11" borderId="14" xfId="0" applyNumberFormat="1" applyFont="1" applyFill="1" applyBorder="1" applyAlignment="1" applyProtection="1">
      <alignment horizontal="center" vertical="center" wrapText="1"/>
      <protection/>
    </xf>
    <xf numFmtId="0" fontId="5" fillId="11" borderId="14" xfId="57" applyFont="1" applyFill="1" applyBorder="1" applyAlignment="1" applyProtection="1">
      <alignment horizontal="center" vertical="center" wrapText="1"/>
      <protection/>
    </xf>
    <xf numFmtId="0" fontId="5" fillId="13" borderId="14" xfId="57" applyFont="1" applyFill="1" applyBorder="1" applyAlignment="1" applyProtection="1">
      <alignment horizontal="center" vertical="center" wrapText="1"/>
      <protection/>
    </xf>
    <xf numFmtId="0" fontId="5" fillId="3" borderId="14" xfId="57" applyFont="1" applyFill="1" applyBorder="1" applyAlignment="1" applyProtection="1">
      <alignment horizontal="center" vertical="center" wrapText="1"/>
      <protection/>
    </xf>
    <xf numFmtId="0" fontId="5" fillId="3" borderId="11" xfId="57" applyFont="1" applyFill="1" applyBorder="1" applyAlignment="1" applyProtection="1">
      <alignment horizontal="center" vertical="center" wrapText="1"/>
      <protection/>
    </xf>
    <xf numFmtId="186" fontId="5" fillId="3" borderId="18" xfId="0" applyNumberFormat="1" applyFont="1" applyFill="1" applyBorder="1" applyAlignment="1" applyProtection="1">
      <alignment horizontal="center" vertical="center" wrapText="1"/>
      <protection/>
    </xf>
    <xf numFmtId="14" fontId="5" fillId="11" borderId="14" xfId="57" applyNumberFormat="1" applyFont="1" applyFill="1" applyBorder="1" applyAlignment="1" applyProtection="1">
      <alignment horizontal="center" vertical="center" wrapText="1"/>
      <protection/>
    </xf>
    <xf numFmtId="0" fontId="67" fillId="11" borderId="14" xfId="0" applyFont="1" applyFill="1" applyBorder="1" applyAlignment="1" applyProtection="1">
      <alignment horizontal="center" vertical="center" wrapText="1"/>
      <protection/>
    </xf>
    <xf numFmtId="0" fontId="67" fillId="12" borderId="11" xfId="57" applyFont="1" applyFill="1" applyBorder="1" applyAlignment="1" applyProtection="1">
      <alignment horizontal="center" vertical="center" wrapText="1"/>
      <protection/>
    </xf>
    <xf numFmtId="0" fontId="2" fillId="0" borderId="13" xfId="0" applyFont="1" applyBorder="1" applyAlignment="1">
      <alignment horizontal="center"/>
    </xf>
    <xf numFmtId="196" fontId="0" fillId="0" borderId="0" xfId="0" applyNumberFormat="1" applyAlignment="1" applyProtection="1">
      <alignment/>
      <protection/>
    </xf>
    <xf numFmtId="0" fontId="0" fillId="38" borderId="0" xfId="0" applyFill="1" applyAlignment="1" applyProtection="1">
      <alignment/>
      <protection/>
    </xf>
    <xf numFmtId="0" fontId="5" fillId="13"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0" fillId="11" borderId="0" xfId="0" applyFill="1" applyAlignment="1" applyProtection="1">
      <alignment/>
      <protection/>
    </xf>
    <xf numFmtId="0" fontId="5" fillId="19" borderId="18" xfId="0"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0" fontId="5" fillId="11" borderId="11" xfId="0" applyFont="1" applyFill="1" applyBorder="1" applyAlignment="1" applyProtection="1">
      <alignment horizontal="center" vertical="center" wrapText="1"/>
      <protection/>
    </xf>
    <xf numFmtId="0" fontId="67" fillId="11" borderId="11" xfId="57" applyFont="1" applyFill="1" applyBorder="1" applyAlignment="1" applyProtection="1">
      <alignment horizontal="center" vertical="center"/>
      <protection/>
    </xf>
    <xf numFmtId="14" fontId="5" fillId="11" borderId="11" xfId="0" applyNumberFormat="1"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0" fontId="5" fillId="40" borderId="19" xfId="0" applyFont="1" applyFill="1" applyBorder="1" applyAlignment="1" applyProtection="1">
      <alignment horizontal="center" vertical="center" wrapText="1"/>
      <protection/>
    </xf>
    <xf numFmtId="0" fontId="5" fillId="40" borderId="19" xfId="0" applyFont="1" applyFill="1" applyBorder="1" applyAlignment="1" applyProtection="1">
      <alignment horizontal="justify" vertical="center" wrapText="1"/>
      <protection/>
    </xf>
    <xf numFmtId="0" fontId="0" fillId="40" borderId="0" xfId="0" applyFill="1" applyAlignment="1" applyProtection="1">
      <alignment/>
      <protection/>
    </xf>
    <xf numFmtId="0" fontId="5" fillId="40"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xf>
    <xf numFmtId="0" fontId="0" fillId="40" borderId="11" xfId="0" applyFill="1" applyBorder="1" applyAlignment="1" applyProtection="1">
      <alignment horizontal="center" vertical="center"/>
      <protection/>
    </xf>
    <xf numFmtId="0" fontId="13" fillId="40" borderId="19" xfId="0" applyFont="1" applyFill="1" applyBorder="1" applyAlignment="1" applyProtection="1">
      <alignment horizontal="justify" vertical="center" wrapText="1"/>
      <protection/>
    </xf>
    <xf numFmtId="0" fontId="5" fillId="40" borderId="20" xfId="0" applyFont="1" applyFill="1" applyBorder="1" applyAlignment="1" applyProtection="1">
      <alignment horizontal="center" vertical="center" wrapText="1"/>
      <protection/>
    </xf>
    <xf numFmtId="0" fontId="5" fillId="40" borderId="20" xfId="0" applyFont="1" applyFill="1" applyBorder="1" applyAlignment="1" applyProtection="1">
      <alignment horizontal="justify" vertical="center" wrapText="1"/>
      <protection/>
    </xf>
    <xf numFmtId="0" fontId="13" fillId="40" borderId="20" xfId="0" applyFont="1" applyFill="1" applyBorder="1" applyAlignment="1" applyProtection="1">
      <alignment horizontal="justify" vertical="center" wrapText="1"/>
      <protection/>
    </xf>
    <xf numFmtId="0" fontId="0" fillId="40" borderId="0" xfId="0" applyFill="1" applyBorder="1" applyAlignment="1" applyProtection="1">
      <alignment/>
      <protection/>
    </xf>
    <xf numFmtId="0" fontId="0" fillId="11" borderId="11"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0" fontId="0" fillId="3" borderId="0" xfId="0" applyFill="1" applyAlignment="1" applyProtection="1">
      <alignment/>
      <protection/>
    </xf>
    <xf numFmtId="0" fontId="5" fillId="3" borderId="19" xfId="0" applyFont="1" applyFill="1" applyBorder="1" applyAlignment="1" applyProtection="1">
      <alignment horizontal="center" vertical="center" wrapText="1"/>
      <protection/>
    </xf>
    <xf numFmtId="0" fontId="5" fillId="3" borderId="19" xfId="0" applyFont="1" applyFill="1" applyBorder="1" applyAlignment="1" applyProtection="1">
      <alignment horizontal="justify" vertical="center" wrapText="1"/>
      <protection/>
    </xf>
    <xf numFmtId="186" fontId="5" fillId="40" borderId="11" xfId="0" applyNumberFormat="1" applyFont="1" applyFill="1" applyBorder="1" applyAlignment="1" applyProtection="1">
      <alignment horizontal="center" vertical="center" wrapText="1"/>
      <protection/>
    </xf>
    <xf numFmtId="14" fontId="5" fillId="40" borderId="11" xfId="0" applyNumberFormat="1" applyFont="1" applyFill="1" applyBorder="1" applyAlignment="1" applyProtection="1">
      <alignment horizontal="center" vertical="center" wrapText="1"/>
      <protection/>
    </xf>
    <xf numFmtId="0" fontId="67" fillId="40" borderId="11" xfId="57" applyFont="1" applyFill="1" applyBorder="1" applyAlignment="1" applyProtection="1">
      <alignment horizontal="center" vertical="center"/>
      <protection/>
    </xf>
    <xf numFmtId="14" fontId="67" fillId="40" borderId="11" xfId="57" applyNumberFormat="1" applyFont="1" applyFill="1" applyBorder="1" applyAlignment="1" applyProtection="1">
      <alignment horizontal="center" vertical="center"/>
      <protection/>
    </xf>
    <xf numFmtId="0" fontId="5" fillId="9" borderId="19" xfId="0" applyFont="1" applyFill="1" applyBorder="1" applyAlignment="1" applyProtection="1">
      <alignment horizontal="center" vertical="center" wrapText="1"/>
      <protection/>
    </xf>
    <xf numFmtId="0" fontId="5" fillId="9" borderId="19" xfId="0" applyFont="1" applyFill="1" applyBorder="1" applyAlignment="1" applyProtection="1">
      <alignment horizontal="justify" vertical="center" wrapText="1"/>
      <protection/>
    </xf>
    <xf numFmtId="0" fontId="5" fillId="9" borderId="19" xfId="0" applyNumberFormat="1" applyFont="1" applyFill="1" applyBorder="1" applyAlignment="1" applyProtection="1">
      <alignment horizontal="justify" vertical="center" wrapText="1"/>
      <protection/>
    </xf>
    <xf numFmtId="0" fontId="0" fillId="9" borderId="11" xfId="0" applyFill="1" applyBorder="1" applyAlignment="1" applyProtection="1">
      <alignment horizontal="center" vertical="center"/>
      <protection/>
    </xf>
    <xf numFmtId="0" fontId="0" fillId="9" borderId="11" xfId="0" applyFont="1" applyFill="1" applyBorder="1" applyAlignment="1" applyProtection="1">
      <alignment horizontal="center" vertical="center"/>
      <protection/>
    </xf>
    <xf numFmtId="0" fontId="0" fillId="13" borderId="0" xfId="0" applyFill="1" applyAlignment="1" applyProtection="1">
      <alignment/>
      <protection/>
    </xf>
    <xf numFmtId="0" fontId="5" fillId="11" borderId="19" xfId="0" applyFont="1" applyFill="1" applyBorder="1" applyAlignment="1" applyProtection="1">
      <alignment horizontal="center" vertical="center" wrapText="1"/>
      <protection/>
    </xf>
    <xf numFmtId="0" fontId="5" fillId="11" borderId="19" xfId="0" applyFont="1" applyFill="1" applyBorder="1" applyAlignment="1" applyProtection="1">
      <alignment horizontal="justify" vertical="center" wrapText="1"/>
      <protection/>
    </xf>
    <xf numFmtId="0" fontId="15" fillId="9" borderId="19" xfId="0" applyNumberFormat="1" applyFont="1" applyFill="1" applyBorder="1" applyAlignment="1" applyProtection="1">
      <alignment horizontal="justify" vertical="center" wrapText="1"/>
      <protection/>
    </xf>
    <xf numFmtId="0" fontId="0" fillId="9" borderId="11"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9" xfId="0" applyFont="1" applyFill="1" applyBorder="1" applyAlignment="1" applyProtection="1">
      <alignment horizontal="justify" vertical="center" wrapText="1"/>
      <protection/>
    </xf>
    <xf numFmtId="0" fontId="0" fillId="3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5" fillId="2" borderId="11" xfId="0" applyFont="1" applyFill="1" applyBorder="1" applyAlignment="1" applyProtection="1">
      <alignment horizontal="justify" vertical="center" wrapText="1"/>
      <protection/>
    </xf>
    <xf numFmtId="0" fontId="13" fillId="2" borderId="18" xfId="0" applyFont="1" applyFill="1" applyBorder="1" applyAlignment="1" applyProtection="1">
      <alignment horizontal="center" vertical="center" wrapText="1"/>
      <protection/>
    </xf>
    <xf numFmtId="186" fontId="5" fillId="2" borderId="18" xfId="0" applyNumberFormat="1"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186" fontId="5" fillId="2" borderId="11" xfId="0" applyNumberFormat="1" applyFont="1" applyFill="1" applyBorder="1" applyAlignment="1" applyProtection="1">
      <alignment horizontal="center" vertical="center" wrapText="1"/>
      <protection/>
    </xf>
    <xf numFmtId="0" fontId="13" fillId="19" borderId="18" xfId="0" applyFont="1" applyFill="1" applyBorder="1" applyAlignment="1" applyProtection="1">
      <alignment horizontal="center" vertical="center" wrapText="1"/>
      <protection/>
    </xf>
    <xf numFmtId="186" fontId="5" fillId="19" borderId="18" xfId="0" applyNumberFormat="1" applyFont="1" applyFill="1" applyBorder="1" applyAlignment="1" applyProtection="1">
      <alignment horizontal="center" vertical="center" wrapText="1"/>
      <protection/>
    </xf>
    <xf numFmtId="0" fontId="2" fillId="19" borderId="11" xfId="59" applyNumberFormat="1" applyFont="1" applyFill="1" applyBorder="1" applyAlignment="1" applyProtection="1">
      <alignment horizontal="center" vertical="center" wrapText="1"/>
      <protection/>
    </xf>
    <xf numFmtId="0" fontId="2" fillId="2" borderId="11" xfId="59" applyNumberFormat="1" applyFont="1" applyFill="1" applyBorder="1" applyAlignment="1" applyProtection="1">
      <alignment horizontal="center" vertical="center" wrapText="1"/>
      <protection/>
    </xf>
    <xf numFmtId="14" fontId="2" fillId="2" borderId="11" xfId="0" applyNumberFormat="1" applyFont="1" applyFill="1" applyBorder="1" applyAlignment="1" applyProtection="1">
      <alignment horizontal="center" vertical="center" wrapText="1"/>
      <protection/>
    </xf>
    <xf numFmtId="0" fontId="5" fillId="11" borderId="20" xfId="0" applyFont="1" applyFill="1" applyBorder="1" applyAlignment="1" applyProtection="1">
      <alignment horizontal="justify" vertical="center" wrapText="1"/>
      <protection/>
    </xf>
    <xf numFmtId="0" fontId="16" fillId="11" borderId="19" xfId="0" applyFont="1" applyFill="1" applyBorder="1" applyAlignment="1" applyProtection="1">
      <alignment horizontal="justify" vertical="center" wrapText="1"/>
      <protection/>
    </xf>
    <xf numFmtId="0" fontId="0" fillId="11" borderId="0" xfId="0" applyFont="1" applyFill="1" applyAlignment="1" applyProtection="1">
      <alignment/>
      <protection/>
    </xf>
    <xf numFmtId="0" fontId="5" fillId="11" borderId="0" xfId="0" applyFont="1" applyFill="1" applyBorder="1" applyAlignment="1" applyProtection="1">
      <alignment horizontal="center" vertical="center" wrapText="1"/>
      <protection/>
    </xf>
    <xf numFmtId="0" fontId="9" fillId="11" borderId="19" xfId="0" applyFont="1" applyFill="1" applyBorder="1" applyAlignment="1" applyProtection="1">
      <alignment horizontal="center" vertical="center" wrapText="1"/>
      <protection/>
    </xf>
    <xf numFmtId="0" fontId="0" fillId="12" borderId="0" xfId="0" applyFill="1" applyAlignment="1" applyProtection="1">
      <alignment/>
      <protection/>
    </xf>
    <xf numFmtId="14" fontId="67" fillId="33" borderId="11" xfId="57" applyNumberFormat="1" applyFont="1" applyFill="1" applyBorder="1" applyAlignment="1" applyProtection="1">
      <alignment horizontal="center" vertical="center"/>
      <protection/>
    </xf>
    <xf numFmtId="14"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justify" vertical="center" wrapText="1"/>
      <protection/>
    </xf>
    <xf numFmtId="186"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13" fillId="33" borderId="19" xfId="0" applyFont="1" applyFill="1" applyBorder="1" applyAlignment="1" applyProtection="1">
      <alignment horizontal="justify" vertical="center" wrapText="1"/>
      <protection/>
    </xf>
    <xf numFmtId="0" fontId="0" fillId="33" borderId="11" xfId="0"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xf>
    <xf numFmtId="0" fontId="13" fillId="3" borderId="19" xfId="0" applyFont="1" applyFill="1" applyBorder="1" applyAlignment="1" applyProtection="1">
      <alignment horizontal="center" vertical="center" wrapText="1"/>
      <protection/>
    </xf>
    <xf numFmtId="0" fontId="5" fillId="3" borderId="0" xfId="0" applyFont="1" applyFill="1" applyBorder="1" applyAlignment="1" applyProtection="1">
      <alignment horizontal="center" vertical="center" wrapText="1"/>
      <protection/>
    </xf>
    <xf numFmtId="0" fontId="68" fillId="13" borderId="0" xfId="0" applyFont="1" applyFill="1" applyAlignment="1" applyProtection="1">
      <alignment/>
      <protection/>
    </xf>
    <xf numFmtId="14" fontId="5" fillId="13" borderId="11" xfId="57" applyNumberFormat="1" applyFont="1" applyFill="1" applyBorder="1" applyAlignment="1" applyProtection="1">
      <alignment horizontal="center" vertical="center"/>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5" fillId="11" borderId="14" xfId="0" applyFont="1" applyFill="1" applyBorder="1" applyAlignment="1" applyProtection="1">
      <alignment horizontal="left" vertical="center" wrapText="1"/>
      <protection/>
    </xf>
    <xf numFmtId="2" fontId="5" fillId="11" borderId="19" xfId="0" applyNumberFormat="1" applyFont="1" applyFill="1" applyBorder="1" applyAlignment="1" applyProtection="1">
      <alignment horizontal="justify" vertical="center" wrapText="1"/>
      <protection/>
    </xf>
    <xf numFmtId="0" fontId="14" fillId="11" borderId="19" xfId="0" applyFont="1" applyFill="1" applyBorder="1" applyAlignment="1" applyProtection="1">
      <alignment horizontal="justify" vertical="center" wrapText="1"/>
      <protection/>
    </xf>
    <xf numFmtId="2" fontId="5" fillId="11" borderId="19" xfId="0" applyNumberFormat="1" applyFont="1" applyFill="1" applyBorder="1" applyAlignment="1" applyProtection="1">
      <alignment horizontal="center" vertical="center" wrapText="1"/>
      <protection/>
    </xf>
    <xf numFmtId="0" fontId="15" fillId="11" borderId="19" xfId="0" applyFont="1" applyFill="1" applyBorder="1" applyAlignment="1" applyProtection="1">
      <alignment horizontal="justify" vertical="center" wrapText="1"/>
      <protection/>
    </xf>
    <xf numFmtId="0" fontId="5" fillId="12" borderId="19" xfId="0" applyFont="1" applyFill="1" applyBorder="1" applyAlignment="1" applyProtection="1">
      <alignment horizontal="center" vertical="center" wrapText="1"/>
      <protection/>
    </xf>
    <xf numFmtId="0" fontId="5" fillId="12" borderId="19" xfId="0" applyFont="1" applyFill="1" applyBorder="1" applyAlignment="1" applyProtection="1">
      <alignment horizontal="justify" vertical="center" wrapText="1"/>
      <protection/>
    </xf>
    <xf numFmtId="2" fontId="5" fillId="12" borderId="19" xfId="0" applyNumberFormat="1" applyFont="1" applyFill="1" applyBorder="1" applyAlignment="1" applyProtection="1">
      <alignment horizontal="justify" vertical="center" wrapText="1"/>
      <protection/>
    </xf>
    <xf numFmtId="0" fontId="0" fillId="12" borderId="11" xfId="0" applyFill="1" applyBorder="1" applyAlignment="1" applyProtection="1">
      <alignment horizontal="center" vertical="center"/>
      <protection/>
    </xf>
    <xf numFmtId="0" fontId="5" fillId="12" borderId="0"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14" fontId="67" fillId="11" borderId="14" xfId="57" applyNumberFormat="1" applyFont="1" applyFill="1" applyBorder="1" applyAlignment="1" applyProtection="1">
      <alignment horizontal="center" vertical="center"/>
      <protection/>
    </xf>
    <xf numFmtId="0" fontId="2" fillId="14" borderId="14" xfId="0" applyFont="1" applyFill="1" applyBorder="1" applyAlignment="1" applyProtection="1">
      <alignment horizontal="center" vertical="center" wrapText="1"/>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0" fillId="2" borderId="0" xfId="0" applyFont="1" applyFill="1" applyAlignment="1" applyProtection="1">
      <alignment/>
      <protection/>
    </xf>
    <xf numFmtId="0" fontId="5" fillId="2" borderId="18" xfId="57"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wrapText="1"/>
      <protection/>
    </xf>
    <xf numFmtId="14" fontId="5" fillId="2" borderId="21" xfId="57" applyNumberFormat="1" applyFont="1" applyFill="1" applyBorder="1" applyAlignment="1" applyProtection="1">
      <alignment horizontal="center" vertical="center" wrapText="1"/>
      <protection/>
    </xf>
    <xf numFmtId="0" fontId="13" fillId="11" borderId="11" xfId="0" applyFont="1" applyFill="1" applyBorder="1" applyAlignment="1" applyProtection="1">
      <alignment horizontal="center" vertical="center" wrapText="1"/>
      <protection/>
    </xf>
    <xf numFmtId="0" fontId="13" fillId="3" borderId="11" xfId="0" applyFont="1" applyFill="1" applyBorder="1" applyAlignment="1" applyProtection="1">
      <alignment horizontal="center" vertical="center" wrapText="1"/>
      <protection/>
    </xf>
    <xf numFmtId="0" fontId="14" fillId="11" borderId="11" xfId="0" applyFont="1" applyFill="1" applyBorder="1" applyAlignment="1" applyProtection="1">
      <alignment horizontal="center" vertical="center" wrapText="1"/>
      <protection/>
    </xf>
    <xf numFmtId="0" fontId="5" fillId="5" borderId="19" xfId="0" applyFont="1" applyFill="1" applyBorder="1" applyAlignment="1" applyProtection="1">
      <alignment horizontal="center" vertical="center" wrapText="1"/>
      <protection/>
    </xf>
    <xf numFmtId="0" fontId="5" fillId="5" borderId="19" xfId="0" applyFont="1" applyFill="1" applyBorder="1" applyAlignment="1" applyProtection="1">
      <alignment horizontal="justify" vertical="center" wrapText="1"/>
      <protection/>
    </xf>
    <xf numFmtId="0" fontId="0" fillId="5" borderId="0" xfId="0" applyFill="1" applyAlignment="1" applyProtection="1">
      <alignment/>
      <protection/>
    </xf>
    <xf numFmtId="0" fontId="5" fillId="5" borderId="11" xfId="0"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protection/>
    </xf>
    <xf numFmtId="0" fontId="5" fillId="5" borderId="0" xfId="0" applyFont="1" applyFill="1" applyBorder="1" applyAlignment="1" applyProtection="1">
      <alignment horizontal="center" vertical="center" wrapText="1"/>
      <protection/>
    </xf>
    <xf numFmtId="0" fontId="67" fillId="33" borderId="14" xfId="57" applyFont="1" applyFill="1" applyBorder="1" applyAlignment="1" applyProtection="1">
      <alignment horizontal="center" vertical="center"/>
      <protection/>
    </xf>
    <xf numFmtId="0" fontId="5" fillId="2" borderId="18" xfId="57" applyFont="1" applyFill="1" applyBorder="1" applyAlignment="1" applyProtection="1">
      <alignment horizontal="center" vertical="center"/>
      <protection/>
    </xf>
    <xf numFmtId="0" fontId="67" fillId="9" borderId="18" xfId="57" applyFont="1" applyFill="1" applyBorder="1" applyAlignment="1" applyProtection="1">
      <alignment horizontal="center" vertical="center"/>
      <protection/>
    </xf>
    <xf numFmtId="186" fontId="5" fillId="3" borderId="22" xfId="0" applyNumberFormat="1" applyFont="1" applyFill="1" applyBorder="1" applyAlignment="1" applyProtection="1">
      <alignment horizontal="center" vertical="center" wrapText="1"/>
      <protection/>
    </xf>
    <xf numFmtId="0" fontId="15" fillId="13" borderId="23" xfId="0" applyFont="1" applyFill="1" applyBorder="1" applyAlignment="1" applyProtection="1">
      <alignment horizontal="justify" vertical="center" wrapText="1"/>
      <protection/>
    </xf>
    <xf numFmtId="0" fontId="5" fillId="13" borderId="18" xfId="0" applyFont="1" applyFill="1" applyBorder="1" applyAlignment="1" applyProtection="1">
      <alignment horizontal="center" vertical="center" wrapText="1"/>
      <protection/>
    </xf>
    <xf numFmtId="186" fontId="5" fillId="13" borderId="18" xfId="0" applyNumberFormat="1" applyFont="1" applyFill="1" applyBorder="1" applyAlignment="1" applyProtection="1">
      <alignment horizontal="center" vertical="center" wrapText="1"/>
      <protection/>
    </xf>
    <xf numFmtId="14" fontId="67" fillId="12" borderId="14" xfId="57" applyNumberFormat="1" applyFont="1" applyFill="1" applyBorder="1" applyAlignment="1" applyProtection="1">
      <alignment horizontal="center" vertical="center"/>
      <protection/>
    </xf>
    <xf numFmtId="14" fontId="5" fillId="12" borderId="14" xfId="0" applyNumberFormat="1" applyFont="1" applyFill="1" applyBorder="1" applyAlignment="1" applyProtection="1">
      <alignment horizontal="center" vertical="center" wrapText="1"/>
      <protection/>
    </xf>
    <xf numFmtId="0" fontId="5" fillId="12" borderId="0" xfId="0" applyFont="1" applyFill="1" applyBorder="1" applyAlignment="1" applyProtection="1">
      <alignment horizontal="justify" vertical="center" wrapText="1"/>
      <protection/>
    </xf>
    <xf numFmtId="0" fontId="13" fillId="12"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9" xfId="0" applyFont="1" applyFill="1" applyBorder="1" applyAlignment="1" applyProtection="1">
      <alignment horizontal="justify" vertical="center" wrapText="1"/>
      <protection/>
    </xf>
    <xf numFmtId="2" fontId="5" fillId="19" borderId="19" xfId="0" applyNumberFormat="1" applyFont="1" applyFill="1" applyBorder="1" applyAlignment="1" applyProtection="1">
      <alignment horizontal="justify" vertical="center" wrapText="1"/>
      <protection/>
    </xf>
    <xf numFmtId="0" fontId="0" fillId="19" borderId="11" xfId="0" applyFill="1" applyBorder="1" applyAlignment="1" applyProtection="1">
      <alignment horizontal="center" vertical="center"/>
      <protection/>
    </xf>
    <xf numFmtId="0" fontId="5" fillId="5" borderId="11" xfId="0" applyFont="1" applyFill="1" applyBorder="1" applyAlignment="1" applyProtection="1">
      <alignment horizontal="justify" vertical="center" wrapText="1"/>
      <protection/>
    </xf>
    <xf numFmtId="0" fontId="0" fillId="40" borderId="11" xfId="0" applyFill="1" applyBorder="1" applyAlignment="1">
      <alignment horizontal="center" vertical="center" wrapText="1"/>
    </xf>
    <xf numFmtId="0" fontId="0" fillId="9" borderId="11" xfId="0" applyFill="1" applyBorder="1" applyAlignment="1">
      <alignment horizontal="center" vertical="center" wrapText="1"/>
    </xf>
    <xf numFmtId="0" fontId="0" fillId="13" borderId="11" xfId="0" applyFill="1" applyBorder="1" applyAlignment="1">
      <alignment horizontal="center" vertical="center" wrapText="1"/>
    </xf>
    <xf numFmtId="0" fontId="0" fillId="11"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12" borderId="11" xfId="0" applyFill="1" applyBorder="1" applyAlignment="1">
      <alignment horizontal="center" vertical="center" wrapText="1"/>
    </xf>
    <xf numFmtId="0" fontId="0" fillId="40" borderId="11" xfId="0" applyFill="1" applyBorder="1" applyAlignment="1">
      <alignment horizontal="center" vertical="center"/>
    </xf>
    <xf numFmtId="0" fontId="0" fillId="9" borderId="11" xfId="0" applyFill="1" applyBorder="1" applyAlignment="1">
      <alignment horizontal="center" vertical="center"/>
    </xf>
    <xf numFmtId="0" fontId="0" fillId="13" borderId="11" xfId="0" applyFill="1" applyBorder="1" applyAlignment="1">
      <alignment horizontal="center" vertical="center"/>
    </xf>
    <xf numFmtId="0" fontId="0" fillId="11" borderId="11" xfId="0" applyFill="1" applyBorder="1" applyAlignment="1">
      <alignment horizontal="center" vertical="center"/>
    </xf>
    <xf numFmtId="0" fontId="0" fillId="33" borderId="11" xfId="0" applyFill="1" applyBorder="1" applyAlignment="1">
      <alignment horizontal="center" vertical="center"/>
    </xf>
    <xf numFmtId="0" fontId="0" fillId="3" borderId="11" xfId="0" applyFill="1" applyBorder="1" applyAlignment="1">
      <alignment horizontal="center" vertical="center"/>
    </xf>
    <xf numFmtId="0" fontId="0" fillId="12" borderId="11" xfId="0" applyFill="1" applyBorder="1" applyAlignment="1">
      <alignment horizontal="center" vertical="center"/>
    </xf>
    <xf numFmtId="0" fontId="0" fillId="5" borderId="11" xfId="0" applyFill="1" applyBorder="1" applyAlignment="1">
      <alignment horizontal="center" vertical="center"/>
    </xf>
    <xf numFmtId="0" fontId="0" fillId="19" borderId="11" xfId="0" applyFill="1" applyBorder="1" applyAlignment="1">
      <alignment horizontal="center" vertical="center"/>
    </xf>
    <xf numFmtId="0" fontId="67" fillId="9" borderId="18" xfId="57" applyFont="1" applyFill="1" applyBorder="1" applyAlignment="1" applyProtection="1">
      <alignment horizontal="center" vertical="center"/>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69" fillId="0" borderId="0" xfId="0" applyFont="1" applyFill="1" applyAlignment="1" applyProtection="1">
      <alignment/>
      <protection/>
    </xf>
    <xf numFmtId="0" fontId="0" fillId="0" borderId="0" xfId="0" applyFill="1" applyAlignment="1" applyProtection="1">
      <alignment/>
      <protection/>
    </xf>
    <xf numFmtId="0" fontId="19" fillId="0" borderId="24" xfId="0" applyFont="1" applyFill="1" applyBorder="1" applyAlignment="1" applyProtection="1">
      <alignment horizontal="center" vertical="center" wrapText="1"/>
      <protection/>
    </xf>
    <xf numFmtId="0" fontId="69" fillId="0" borderId="0" xfId="0" applyFont="1" applyFill="1" applyBorder="1" applyAlignment="1" applyProtection="1">
      <alignment/>
      <protection/>
    </xf>
    <xf numFmtId="0" fontId="22" fillId="0" borderId="0" xfId="0" applyFont="1" applyFill="1" applyAlignment="1" applyProtection="1">
      <alignment/>
      <protection/>
    </xf>
    <xf numFmtId="0" fontId="0" fillId="0" borderId="0" xfId="0" applyFont="1" applyFill="1" applyAlignment="1" applyProtection="1">
      <alignment/>
      <protection/>
    </xf>
    <xf numFmtId="0" fontId="23" fillId="0" borderId="0" xfId="0" applyFont="1" applyAlignment="1" applyProtection="1">
      <alignment/>
      <protection/>
    </xf>
    <xf numFmtId="0" fontId="10" fillId="40"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center" vertical="center" wrapText="1"/>
      <protection/>
    </xf>
    <xf numFmtId="0" fontId="10" fillId="19" borderId="11" xfId="59" applyNumberFormat="1" applyFont="1" applyFill="1" applyBorder="1" applyAlignment="1" applyProtection="1">
      <alignment horizontal="justify" vertical="center" wrapText="1"/>
      <protection/>
    </xf>
    <xf numFmtId="0" fontId="10" fillId="2" borderId="18" xfId="59" applyNumberFormat="1" applyFont="1" applyFill="1" applyBorder="1" applyAlignment="1" applyProtection="1">
      <alignment horizontal="justify" vertical="center" wrapText="1"/>
      <protection/>
    </xf>
    <xf numFmtId="14" fontId="10" fillId="33" borderId="11" xfId="0" applyNumberFormat="1" applyFont="1" applyFill="1" applyBorder="1" applyAlignment="1" applyProtection="1">
      <alignment horizontal="justify" vertical="center" wrapText="1"/>
      <protection/>
    </xf>
    <xf numFmtId="0" fontId="10" fillId="3" borderId="11" xfId="59" applyFont="1" applyFill="1" applyBorder="1" applyAlignment="1" applyProtection="1">
      <alignment horizontal="justify" vertical="center" wrapText="1"/>
      <protection/>
    </xf>
    <xf numFmtId="0" fontId="10" fillId="3" borderId="11" xfId="58" applyFont="1" applyFill="1" applyBorder="1" applyAlignment="1" applyProtection="1">
      <alignment horizontal="justify" vertical="center" wrapText="1"/>
      <protection/>
    </xf>
    <xf numFmtId="0" fontId="10" fillId="13" borderId="11" xfId="59" applyFont="1" applyFill="1" applyBorder="1" applyAlignment="1" applyProtection="1">
      <alignment horizontal="justify" vertical="center" wrapText="1"/>
      <protection/>
    </xf>
    <xf numFmtId="0" fontId="10" fillId="11" borderId="11" xfId="59" applyFont="1" applyFill="1" applyBorder="1" applyAlignment="1" applyProtection="1">
      <alignment horizontal="justify" vertical="center" wrapText="1"/>
      <protection/>
    </xf>
    <xf numFmtId="0" fontId="10" fillId="12" borderId="11" xfId="59" applyFont="1" applyFill="1" applyBorder="1" applyAlignment="1" applyProtection="1">
      <alignment horizontal="justify" vertical="center" wrapText="1"/>
      <protection locked="0"/>
    </xf>
    <xf numFmtId="0" fontId="10" fillId="12" borderId="11" xfId="54" applyFont="1" applyFill="1" applyBorder="1" applyAlignment="1" applyProtection="1">
      <alignment horizontal="left" vertical="center" wrapText="1"/>
      <protection/>
    </xf>
    <xf numFmtId="186" fontId="5" fillId="39" borderId="18" xfId="0" applyNumberFormat="1" applyFont="1" applyFill="1" applyBorder="1" applyAlignment="1" applyProtection="1">
      <alignment horizontal="center" vertical="center" wrapText="1"/>
      <protection/>
    </xf>
    <xf numFmtId="186" fontId="5" fillId="39" borderId="11"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10" fillId="39" borderId="11" xfId="58" applyFont="1" applyFill="1" applyBorder="1" applyAlignment="1" applyProtection="1">
      <alignment horizontal="justify" vertical="center" wrapText="1"/>
      <protection/>
    </xf>
    <xf numFmtId="0" fontId="2" fillId="39" borderId="11" xfId="0" applyFont="1" applyFill="1" applyBorder="1" applyAlignment="1" applyProtection="1">
      <alignment horizontal="center" vertical="center" wrapText="1"/>
      <protection/>
    </xf>
    <xf numFmtId="14" fontId="2" fillId="39" borderId="11" xfId="0" applyNumberFormat="1" applyFont="1" applyFill="1" applyBorder="1" applyAlignment="1" applyProtection="1">
      <alignment horizontal="center" vertical="center" wrapText="1"/>
      <protection/>
    </xf>
    <xf numFmtId="14" fontId="5" fillId="39" borderId="11" xfId="0" applyNumberFormat="1" applyFont="1" applyFill="1" applyBorder="1" applyAlignment="1" applyProtection="1">
      <alignment horizontal="center" vertical="center" wrapText="1"/>
      <protection/>
    </xf>
    <xf numFmtId="0" fontId="13" fillId="39" borderId="11" xfId="0" applyFont="1" applyFill="1" applyBorder="1" applyAlignment="1" applyProtection="1">
      <alignment horizontal="center" vertical="center" wrapText="1"/>
      <protection/>
    </xf>
    <xf numFmtId="0" fontId="5" fillId="39" borderId="14" xfId="57" applyFont="1" applyFill="1" applyBorder="1" applyAlignment="1" applyProtection="1">
      <alignment horizontal="center" vertical="center" wrapText="1"/>
      <protection/>
    </xf>
    <xf numFmtId="0" fontId="67" fillId="3" borderId="11" xfId="57" applyFont="1" applyFill="1" applyBorder="1" applyAlignment="1" applyProtection="1">
      <alignment horizontal="center" vertical="center"/>
      <protection/>
    </xf>
    <xf numFmtId="14" fontId="67" fillId="3" borderId="11" xfId="57" applyNumberFormat="1" applyFont="1" applyFill="1" applyBorder="1" applyAlignment="1" applyProtection="1">
      <alignment horizontal="center" vertical="center"/>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0" fillId="38" borderId="0" xfId="0" applyFont="1" applyFill="1" applyAlignment="1" applyProtection="1">
      <alignment/>
      <protection/>
    </xf>
    <xf numFmtId="0" fontId="68" fillId="38" borderId="0" xfId="0" applyFont="1" applyFill="1" applyAlignment="1" applyProtection="1">
      <alignment/>
      <protection/>
    </xf>
    <xf numFmtId="0" fontId="5" fillId="3"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0" fillId="38" borderId="0" xfId="0" applyFill="1" applyAlignment="1" applyProtection="1">
      <alignment/>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6" fontId="5" fillId="13" borderId="11" xfId="0" applyNumberFormat="1"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186" fontId="5" fillId="13" borderId="18" xfId="0" applyNumberFormat="1" applyFont="1" applyFill="1" applyBorder="1" applyAlignment="1" applyProtection="1">
      <alignment horizontal="center" vertical="center" wrapText="1"/>
      <protection/>
    </xf>
    <xf numFmtId="0" fontId="10" fillId="13" borderId="11" xfId="58" applyFont="1" applyFill="1" applyBorder="1" applyAlignment="1" applyProtection="1">
      <alignment horizontal="justify" vertical="center" wrapText="1"/>
      <protection/>
    </xf>
    <xf numFmtId="196" fontId="20" fillId="2" borderId="11" xfId="59" applyNumberFormat="1" applyFont="1" applyFill="1" applyBorder="1" applyAlignment="1" applyProtection="1">
      <alignment horizontal="center" vertical="center" wrapText="1"/>
      <protection/>
    </xf>
    <xf numFmtId="196" fontId="20" fillId="19" borderId="14" xfId="59" applyNumberFormat="1" applyFont="1" applyFill="1" applyBorder="1" applyAlignment="1" applyProtection="1">
      <alignment horizontal="center" vertical="center" wrapText="1"/>
      <protection/>
    </xf>
    <xf numFmtId="9" fontId="20" fillId="19" borderId="11" xfId="59" applyNumberFormat="1" applyFont="1" applyFill="1" applyBorder="1" applyAlignment="1" applyProtection="1">
      <alignment horizontal="center" vertical="center" wrapText="1"/>
      <protection/>
    </xf>
    <xf numFmtId="9" fontId="20" fillId="2" borderId="11" xfId="59"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wrapText="1"/>
      <protection/>
    </xf>
    <xf numFmtId="186" fontId="5" fillId="40" borderId="11" xfId="0"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10" fillId="40" borderId="11" xfId="0" applyFont="1" applyFill="1" applyBorder="1" applyAlignment="1" applyProtection="1">
      <alignment horizontal="justify" vertical="center" wrapText="1"/>
      <protection/>
    </xf>
    <xf numFmtId="14" fontId="13" fillId="3" borderId="14" xfId="0" applyNumberFormat="1" applyFont="1" applyFill="1" applyBorder="1" applyAlignment="1" applyProtection="1">
      <alignment horizontal="center" vertical="center" wrapText="1"/>
      <protection/>
    </xf>
    <xf numFmtId="186" fontId="5" fillId="3" borderId="14" xfId="0"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left" vertical="center" wrapText="1"/>
      <protection/>
    </xf>
    <xf numFmtId="0" fontId="13" fillId="39" borderId="11" xfId="58" applyFont="1" applyFill="1" applyBorder="1" applyAlignment="1" applyProtection="1">
      <alignment horizontal="center" vertical="center" wrapText="1"/>
      <protection/>
    </xf>
    <xf numFmtId="0" fontId="10" fillId="13" borderId="11" xfId="58" applyFont="1" applyFill="1" applyBorder="1" applyAlignment="1" applyProtection="1">
      <alignment horizontal="center" vertical="center" wrapText="1"/>
      <protection/>
    </xf>
    <xf numFmtId="0" fontId="70" fillId="2" borderId="18" xfId="57" applyFont="1" applyFill="1" applyBorder="1" applyAlignment="1" applyProtection="1">
      <alignment horizontal="center" vertical="center"/>
      <protection/>
    </xf>
    <xf numFmtId="14" fontId="70" fillId="2" borderId="18" xfId="57" applyNumberFormat="1" applyFont="1" applyFill="1" applyBorder="1" applyAlignment="1" applyProtection="1">
      <alignment horizontal="center" vertical="center"/>
      <protection/>
    </xf>
    <xf numFmtId="0" fontId="70" fillId="2" borderId="18" xfId="57" applyFont="1" applyFill="1" applyBorder="1" applyAlignment="1" applyProtection="1">
      <alignment horizontal="center" vertical="center" wrapText="1"/>
      <protection/>
    </xf>
    <xf numFmtId="0" fontId="71" fillId="2" borderId="18" xfId="57" applyFont="1" applyFill="1" applyBorder="1" applyAlignment="1" applyProtection="1">
      <alignment horizontal="center" vertical="center" wrapText="1"/>
      <protection/>
    </xf>
    <xf numFmtId="0" fontId="5" fillId="11" borderId="25" xfId="59" applyNumberFormat="1" applyFont="1" applyFill="1" applyBorder="1" applyAlignment="1" applyProtection="1">
      <alignment horizontal="left" vertical="center" wrapText="1"/>
      <protection/>
    </xf>
    <xf numFmtId="0" fontId="5" fillId="33" borderId="11" xfId="0" applyFont="1" applyFill="1" applyBorder="1" applyAlignment="1" applyProtection="1">
      <alignment vertical="center" wrapText="1"/>
      <protection/>
    </xf>
    <xf numFmtId="0" fontId="10" fillId="13" borderId="11" xfId="59" applyFont="1" applyFill="1" applyBorder="1" applyAlignment="1" applyProtection="1">
      <alignment vertical="center" wrapText="1"/>
      <protection/>
    </xf>
    <xf numFmtId="0" fontId="67" fillId="9" borderId="18" xfId="57" applyFont="1" applyFill="1" applyBorder="1" applyAlignment="1" applyProtection="1">
      <alignment horizontal="center" vertical="center"/>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186" fontId="5" fillId="5" borderId="11" xfId="0"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5" fillId="9"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67" fillId="5" borderId="11" xfId="57" applyFont="1" applyFill="1" applyBorder="1" applyAlignment="1" applyProtection="1">
      <alignment horizontal="center" vertical="center" wrapText="1"/>
      <protection/>
    </xf>
    <xf numFmtId="0" fontId="5" fillId="19" borderId="11" xfId="59" applyNumberFormat="1" applyFont="1" applyFill="1" applyBorder="1" applyAlignment="1" applyProtection="1">
      <alignment horizontal="center" vertical="center" wrapText="1"/>
      <protection/>
    </xf>
    <xf numFmtId="0" fontId="13" fillId="2" borderId="25" xfId="59" applyNumberFormat="1"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67" fillId="9" borderId="18" xfId="57" applyFont="1" applyFill="1" applyBorder="1" applyAlignment="1" applyProtection="1">
      <alignment horizontal="center" vertical="center"/>
      <protection/>
    </xf>
    <xf numFmtId="0" fontId="67" fillId="33" borderId="22" xfId="57" applyFont="1" applyFill="1" applyBorder="1" applyAlignment="1" applyProtection="1">
      <alignment horizontal="center" vertical="center"/>
      <protection/>
    </xf>
    <xf numFmtId="14" fontId="67" fillId="33" borderId="22" xfId="57" applyNumberFormat="1" applyFont="1" applyFill="1" applyBorder="1" applyAlignment="1" applyProtection="1">
      <alignment horizontal="center" vertical="center"/>
      <protection/>
    </xf>
    <xf numFmtId="14" fontId="5" fillId="33" borderId="22" xfId="0" applyNumberFormat="1"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186" fontId="5" fillId="33" borderId="18" xfId="0" applyNumberFormat="1" applyFont="1" applyFill="1" applyBorder="1" applyAlignment="1" applyProtection="1">
      <alignment horizontal="center" vertical="center" wrapText="1"/>
      <protection/>
    </xf>
    <xf numFmtId="14" fontId="67" fillId="5" borderId="11" xfId="57" applyNumberFormat="1" applyFont="1" applyFill="1" applyBorder="1" applyAlignment="1" applyProtection="1">
      <alignment horizontal="center" vertical="center" wrapText="1"/>
      <protection/>
    </xf>
    <xf numFmtId="2" fontId="5" fillId="5" borderId="19" xfId="0" applyNumberFormat="1" applyFont="1" applyFill="1" applyBorder="1" applyAlignment="1" applyProtection="1">
      <alignment horizontal="justify" vertical="center" wrapText="1"/>
      <protection/>
    </xf>
    <xf numFmtId="0" fontId="0" fillId="5" borderId="11" xfId="0" applyFill="1" applyBorder="1" applyAlignment="1">
      <alignment horizontal="center" vertical="center" wrapText="1"/>
    </xf>
    <xf numFmtId="0" fontId="0" fillId="5" borderId="0" xfId="0" applyFill="1" applyAlignment="1" applyProtection="1">
      <alignment horizontal="left" vertical="center" wrapText="1"/>
      <protection/>
    </xf>
    <xf numFmtId="0" fontId="5" fillId="9"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9" borderId="19" xfId="0" applyFont="1" applyFill="1" applyBorder="1" applyAlignment="1" applyProtection="1">
      <alignment horizontal="center" vertical="center" wrapText="1"/>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186" fontId="5" fillId="9"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11" borderId="0" xfId="0" applyFont="1" applyFill="1" applyBorder="1" applyAlignment="1" applyProtection="1">
      <alignment horizontal="justify" vertical="center" wrapText="1"/>
      <protection/>
    </xf>
    <xf numFmtId="0" fontId="5" fillId="13" borderId="18" xfId="0" applyFont="1" applyFill="1" applyBorder="1" applyAlignment="1" applyProtection="1">
      <alignment horizontal="center" vertical="center" wrapText="1"/>
      <protection/>
    </xf>
    <xf numFmtId="0" fontId="67" fillId="13" borderId="18" xfId="57" applyFont="1" applyFill="1" applyBorder="1" applyAlignment="1" applyProtection="1">
      <alignment horizontal="center" vertical="center"/>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8" xfId="57" applyFont="1" applyFill="1" applyBorder="1" applyAlignment="1" applyProtection="1">
      <alignment horizontal="center" vertical="center" wrapText="1"/>
      <protection/>
    </xf>
    <xf numFmtId="0" fontId="67" fillId="36" borderId="11" xfId="57" applyFont="1" applyFill="1" applyBorder="1" applyAlignment="1" applyProtection="1">
      <alignment horizontal="center" vertical="center" wrapText="1"/>
      <protection/>
    </xf>
    <xf numFmtId="0" fontId="5" fillId="36" borderId="11" xfId="0" applyFont="1" applyFill="1" applyBorder="1" applyAlignment="1" applyProtection="1">
      <alignment horizontal="center" vertical="center" wrapText="1"/>
      <protection/>
    </xf>
    <xf numFmtId="0" fontId="10" fillId="36" borderId="11" xfId="54" applyFont="1" applyFill="1" applyBorder="1" applyAlignment="1" applyProtection="1">
      <alignment horizontal="left" vertical="center" wrapText="1"/>
      <protection/>
    </xf>
    <xf numFmtId="14" fontId="5" fillId="36" borderId="11" xfId="0" applyNumberFormat="1"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36" borderId="19" xfId="0" applyFont="1" applyFill="1" applyBorder="1" applyAlignment="1" applyProtection="1">
      <alignment horizontal="justify" vertical="center" wrapText="1"/>
      <protection/>
    </xf>
    <xf numFmtId="0" fontId="14" fillId="36" borderId="19" xfId="0" applyFont="1" applyFill="1" applyBorder="1" applyAlignment="1" applyProtection="1">
      <alignment horizontal="center" vertical="center" wrapText="1"/>
      <protection/>
    </xf>
    <xf numFmtId="0" fontId="13" fillId="36" borderId="19" xfId="0" applyFont="1" applyFill="1" applyBorder="1" applyAlignment="1" applyProtection="1">
      <alignment horizontal="center" vertical="center" wrapText="1"/>
      <protection/>
    </xf>
    <xf numFmtId="0" fontId="0" fillId="36" borderId="11" xfId="0" applyFill="1" applyBorder="1" applyAlignment="1" applyProtection="1">
      <alignment horizontal="center" vertical="center"/>
      <protection/>
    </xf>
    <xf numFmtId="0" fontId="0" fillId="36" borderId="11" xfId="0" applyFill="1" applyBorder="1" applyAlignment="1">
      <alignment horizontal="center" vertical="center"/>
    </xf>
    <xf numFmtId="0" fontId="5" fillId="3" borderId="11" xfId="58" applyFont="1" applyFill="1" applyBorder="1" applyAlignment="1" applyProtection="1">
      <alignment horizontal="center" vertical="center" wrapText="1"/>
      <protection/>
    </xf>
    <xf numFmtId="9" fontId="5" fillId="3" borderId="11" xfId="59" applyNumberFormat="1" applyFont="1" applyFill="1" applyBorder="1" applyAlignment="1" applyProtection="1">
      <alignment horizontal="center" vertical="center" wrapText="1"/>
      <protection/>
    </xf>
    <xf numFmtId="0" fontId="5" fillId="3" borderId="11" xfId="54" applyFont="1" applyFill="1" applyBorder="1" applyAlignment="1" applyProtection="1">
      <alignment horizontal="center" vertical="center" wrapText="1"/>
      <protection/>
    </xf>
    <xf numFmtId="1" fontId="5" fillId="3" borderId="11" xfId="54" applyNumberFormat="1" applyFont="1" applyFill="1" applyBorder="1" applyAlignment="1" applyProtection="1">
      <alignment horizontal="center" vertical="center" wrapText="1"/>
      <protection/>
    </xf>
    <xf numFmtId="0" fontId="5" fillId="39" borderId="11" xfId="54" applyFont="1" applyFill="1" applyBorder="1" applyAlignment="1" applyProtection="1">
      <alignment horizontal="center" vertical="center" wrapText="1"/>
      <protection/>
    </xf>
    <xf numFmtId="1" fontId="5" fillId="39" borderId="11" xfId="54" applyNumberFormat="1" applyFont="1" applyFill="1" applyBorder="1" applyAlignment="1" applyProtection="1">
      <alignment horizontal="center" vertical="center" wrapText="1"/>
      <protection/>
    </xf>
    <xf numFmtId="9" fontId="5" fillId="39" borderId="11" xfId="59" applyNumberFormat="1" applyFont="1" applyFill="1" applyBorder="1" applyAlignment="1" applyProtection="1">
      <alignment horizontal="center" vertical="center" wrapText="1"/>
      <protection/>
    </xf>
    <xf numFmtId="0" fontId="5" fillId="39" borderId="11" xfId="58" applyFont="1" applyFill="1" applyBorder="1" applyAlignment="1" applyProtection="1">
      <alignment horizontal="center" vertical="center" wrapText="1"/>
      <protection/>
    </xf>
    <xf numFmtId="0" fontId="5" fillId="36" borderId="11" xfId="0"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0" fontId="5" fillId="36" borderId="11" xfId="54" applyFont="1" applyFill="1" applyBorder="1" applyAlignment="1" applyProtection="1">
      <alignment horizontal="center" vertical="center" wrapText="1"/>
      <protection/>
    </xf>
    <xf numFmtId="0" fontId="67" fillId="36" borderId="11" xfId="57" applyFont="1" applyFill="1" applyBorder="1" applyAlignment="1" applyProtection="1">
      <alignment horizontal="center" vertical="center"/>
      <protection/>
    </xf>
    <xf numFmtId="9" fontId="67" fillId="36" borderId="11" xfId="57" applyNumberFormat="1" applyFont="1" applyFill="1" applyBorder="1" applyAlignment="1" applyProtection="1">
      <alignment horizontal="center" vertical="center"/>
      <protection/>
    </xf>
    <xf numFmtId="0" fontId="67" fillId="36" borderId="11" xfId="57" applyFont="1" applyFill="1" applyBorder="1" applyAlignment="1" applyProtection="1">
      <alignment horizontal="center" vertical="center" wrapText="1"/>
      <protection/>
    </xf>
    <xf numFmtId="0" fontId="0" fillId="36" borderId="11" xfId="0" applyFill="1" applyBorder="1" applyAlignment="1" applyProtection="1">
      <alignment horizontal="center" vertical="center" wrapText="1"/>
      <protection/>
    </xf>
    <xf numFmtId="14" fontId="67" fillId="36" borderId="22" xfId="57" applyNumberFormat="1" applyFont="1" applyFill="1" applyBorder="1" applyAlignment="1" applyProtection="1">
      <alignment horizontal="center" vertical="center"/>
      <protection/>
    </xf>
    <xf numFmtId="186" fontId="5" fillId="36" borderId="11" xfId="0" applyNumberFormat="1"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0" fontId="5" fillId="5" borderId="11" xfId="54" applyFont="1" applyFill="1" applyBorder="1" applyAlignment="1" applyProtection="1">
      <alignment horizontal="center" vertical="center" wrapText="1"/>
      <protection/>
    </xf>
    <xf numFmtId="0" fontId="67" fillId="5" borderId="11" xfId="57" applyFont="1" applyFill="1" applyBorder="1" applyAlignment="1" applyProtection="1">
      <alignment horizontal="center" vertical="center" wrapText="1"/>
      <protection/>
    </xf>
    <xf numFmtId="9" fontId="67" fillId="5" borderId="11" xfId="57" applyNumberFormat="1" applyFont="1" applyFill="1" applyBorder="1" applyAlignment="1" applyProtection="1">
      <alignment horizontal="center" vertical="center" wrapText="1"/>
      <protection/>
    </xf>
    <xf numFmtId="196" fontId="5" fillId="40"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196" fontId="5" fillId="40" borderId="11" xfId="59" applyNumberFormat="1" applyFont="1" applyFill="1" applyBorder="1" applyAlignment="1" applyProtection="1">
      <alignment horizontal="justify" vertical="center" wrapText="1"/>
      <protection/>
    </xf>
    <xf numFmtId="9" fontId="5" fillId="11" borderId="11" xfId="59" applyNumberFormat="1" applyFont="1" applyFill="1" applyBorder="1" applyAlignment="1" applyProtection="1">
      <alignment horizontal="center" vertical="center" wrapText="1"/>
      <protection/>
    </xf>
    <xf numFmtId="196" fontId="5" fillId="11" borderId="11" xfId="59" applyNumberFormat="1" applyFont="1" applyFill="1" applyBorder="1" applyAlignment="1" applyProtection="1">
      <alignment horizontal="center" vertical="center" wrapText="1"/>
      <protection/>
    </xf>
    <xf numFmtId="196" fontId="5" fillId="11" borderId="11" xfId="0" applyNumberFormat="1" applyFont="1" applyFill="1" applyBorder="1" applyAlignment="1" applyProtection="1">
      <alignment horizontal="center" vertical="center" wrapText="1"/>
      <protection/>
    </xf>
    <xf numFmtId="197" fontId="5" fillId="11" borderId="11" xfId="0" applyNumberFormat="1" applyFont="1" applyFill="1" applyBorder="1" applyAlignment="1" applyProtection="1">
      <alignment horizontal="center" vertical="center" wrapText="1"/>
      <protection/>
    </xf>
    <xf numFmtId="0" fontId="5" fillId="11" borderId="25" xfId="59"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196" fontId="5" fillId="33" borderId="11" xfId="0" applyNumberFormat="1" applyFont="1" applyFill="1" applyBorder="1" applyAlignment="1" applyProtection="1">
      <alignment horizontal="center" vertical="center" wrapText="1"/>
      <protection/>
    </xf>
    <xf numFmtId="9" fontId="5" fillId="33" borderId="11" xfId="59" applyNumberFormat="1" applyFont="1" applyFill="1" applyBorder="1" applyAlignment="1" applyProtection="1">
      <alignment horizontal="center" vertical="center" wrapText="1"/>
      <protection/>
    </xf>
    <xf numFmtId="197" fontId="5" fillId="33" borderId="11" xfId="0" applyNumberFormat="1" applyFont="1" applyFill="1" applyBorder="1" applyAlignment="1" applyProtection="1">
      <alignment horizontal="center" vertical="center" wrapText="1"/>
      <protection/>
    </xf>
    <xf numFmtId="0" fontId="13" fillId="39" borderId="11" xfId="58" applyFont="1" applyFill="1" applyBorder="1" applyAlignment="1" applyProtection="1">
      <alignment horizontal="center" vertical="center" wrapText="1"/>
      <protection/>
    </xf>
    <xf numFmtId="196" fontId="5" fillId="13" borderId="11" xfId="0" applyNumberFormat="1" applyFont="1" applyFill="1" applyBorder="1" applyAlignment="1" applyProtection="1">
      <alignment horizontal="center" vertical="center" wrapText="1"/>
      <protection/>
    </xf>
    <xf numFmtId="9" fontId="5" fillId="13" borderId="11" xfId="0" applyNumberFormat="1" applyFont="1" applyFill="1" applyBorder="1" applyAlignment="1" applyProtection="1">
      <alignment horizontal="center" vertical="center" wrapText="1"/>
      <protection/>
    </xf>
    <xf numFmtId="197" fontId="5" fillId="13" borderId="11" xfId="0" applyNumberFormat="1" applyFont="1" applyFill="1" applyBorder="1" applyAlignment="1" applyProtection="1">
      <alignment horizontal="center" vertical="center" wrapText="1"/>
      <protection/>
    </xf>
    <xf numFmtId="9" fontId="5" fillId="39" borderId="11" xfId="59" applyNumberFormat="1" applyFont="1" applyFill="1" applyBorder="1" applyAlignment="1" applyProtection="1">
      <alignment horizontal="center" vertical="center" wrapText="1"/>
      <protection/>
    </xf>
    <xf numFmtId="0" fontId="5" fillId="39" borderId="11" xfId="59" applyNumberFormat="1" applyFont="1" applyFill="1" applyBorder="1" applyAlignment="1" applyProtection="1">
      <alignment horizontal="center" vertical="center" wrapText="1"/>
      <protection/>
    </xf>
    <xf numFmtId="0" fontId="5" fillId="13" borderId="11" xfId="59" applyFont="1" applyFill="1" applyBorder="1" applyAlignment="1" applyProtection="1">
      <alignment horizontal="center" vertical="center" wrapText="1"/>
      <protection/>
    </xf>
    <xf numFmtId="9" fontId="5" fillId="11" borderId="11" xfId="59" applyNumberFormat="1" applyFont="1" applyFill="1" applyBorder="1" applyAlignment="1" applyProtection="1">
      <alignment horizontal="center" vertical="center" wrapText="1"/>
      <protection/>
    </xf>
    <xf numFmtId="0" fontId="5" fillId="11" borderId="11" xfId="54" applyFont="1" applyFill="1" applyBorder="1" applyAlignment="1" applyProtection="1">
      <alignment horizontal="center" vertical="center" wrapText="1"/>
      <protection/>
    </xf>
    <xf numFmtId="0" fontId="5" fillId="11" borderId="11" xfId="59"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0" fontId="20" fillId="12" borderId="11" xfId="54" applyFont="1" applyFill="1" applyBorder="1" applyAlignment="1" applyProtection="1">
      <alignment horizontal="center" vertical="center" wrapText="1"/>
      <protection locked="0"/>
    </xf>
    <xf numFmtId="0" fontId="20" fillId="12" borderId="11" xfId="54" applyFont="1" applyFill="1" applyBorder="1" applyAlignment="1" applyProtection="1">
      <alignment horizontal="center" vertical="center" wrapText="1"/>
      <protection/>
    </xf>
    <xf numFmtId="0" fontId="20" fillId="12" borderId="11" xfId="59" applyNumberFormat="1" applyFont="1" applyFill="1" applyBorder="1" applyAlignment="1" applyProtection="1">
      <alignment horizontal="center" vertical="center" wrapText="1"/>
      <protection/>
    </xf>
    <xf numFmtId="9" fontId="20" fillId="12" borderId="11" xfId="59" applyNumberFormat="1" applyFont="1" applyFill="1" applyBorder="1" applyAlignment="1" applyProtection="1">
      <alignment horizontal="center" vertical="center" wrapText="1"/>
      <protection/>
    </xf>
    <xf numFmtId="0" fontId="5" fillId="12" borderId="11" xfId="54" applyFont="1" applyFill="1" applyBorder="1" applyAlignment="1" applyProtection="1">
      <alignment horizontal="center" vertical="center" wrapText="1"/>
      <protection locked="0"/>
    </xf>
    <xf numFmtId="0" fontId="5" fillId="12" borderId="11" xfId="54"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0"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13" borderId="11" xfId="59" applyNumberFormat="1" applyFont="1" applyFill="1" applyBorder="1" applyAlignment="1" applyProtection="1">
      <alignment horizontal="center" vertical="center" wrapText="1"/>
      <protection/>
    </xf>
    <xf numFmtId="197" fontId="5" fillId="13" borderId="11" xfId="59" applyNumberFormat="1" applyFont="1" applyFill="1" applyBorder="1" applyAlignment="1" applyProtection="1">
      <alignment horizontal="center" vertical="center" wrapText="1"/>
      <protection/>
    </xf>
    <xf numFmtId="196" fontId="5" fillId="13" borderId="11" xfId="59" applyNumberFormat="1" applyFont="1" applyFill="1" applyBorder="1" applyAlignment="1" applyProtection="1">
      <alignment horizontal="center" vertical="center" wrapText="1"/>
      <protection/>
    </xf>
    <xf numFmtId="14" fontId="5" fillId="13" borderId="11" xfId="58"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196" fontId="5" fillId="40"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196" fontId="5" fillId="40"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67" fillId="39" borderId="11" xfId="57" applyFont="1" applyFill="1" applyBorder="1" applyAlignment="1" applyProtection="1">
      <alignment horizontal="center" vertical="center" wrapText="1"/>
      <protection/>
    </xf>
    <xf numFmtId="0" fontId="72" fillId="39" borderId="11" xfId="57" applyFont="1" applyFill="1" applyBorder="1" applyAlignment="1" applyProtection="1">
      <alignment horizontal="center" vertical="center" wrapText="1"/>
      <protection/>
    </xf>
    <xf numFmtId="14" fontId="5" fillId="40" borderId="11" xfId="58" applyNumberFormat="1" applyFont="1" applyFill="1" applyBorder="1" applyAlignment="1" applyProtection="1">
      <alignment horizontal="center" vertical="center" wrapText="1"/>
      <protection/>
    </xf>
    <xf numFmtId="14" fontId="10" fillId="9" borderId="11" xfId="58"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14" fontId="67" fillId="39" borderId="11" xfId="57"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14" fontId="5" fillId="3" borderId="11" xfId="0" applyNumberFormat="1" applyFont="1" applyFill="1" applyBorder="1" applyAlignment="1" applyProtection="1">
      <alignment horizontal="center" vertical="center" wrapText="1"/>
      <protection/>
    </xf>
    <xf numFmtId="14" fontId="5" fillId="9" borderId="11" xfId="0" applyNumberFormat="1" applyFont="1" applyFill="1" applyBorder="1" applyAlignment="1" applyProtection="1">
      <alignment horizontal="center" vertical="center" wrapText="1"/>
      <protection/>
    </xf>
    <xf numFmtId="14" fontId="5" fillId="13" borderId="11" xfId="0" applyNumberFormat="1" applyFont="1" applyFill="1" applyBorder="1" applyAlignment="1" applyProtection="1">
      <alignment horizontal="center" vertical="center" wrapText="1"/>
      <protection/>
    </xf>
    <xf numFmtId="14" fontId="5" fillId="11" borderId="11" xfId="0" applyNumberFormat="1" applyFont="1" applyFill="1" applyBorder="1" applyAlignment="1" applyProtection="1">
      <alignment horizontal="center" vertical="center" wrapText="1"/>
      <protection/>
    </xf>
    <xf numFmtId="14" fontId="5" fillId="40" borderId="11" xfId="0" applyNumberFormat="1" applyFont="1" applyFill="1" applyBorder="1" applyAlignment="1" applyProtection="1">
      <alignment horizontal="center" vertical="center" wrapText="1"/>
      <protection/>
    </xf>
    <xf numFmtId="14" fontId="5" fillId="33" borderId="11" xfId="0" applyNumberFormat="1" applyFont="1" applyFill="1" applyBorder="1" applyAlignment="1" applyProtection="1">
      <alignment horizontal="center" vertical="center" wrapText="1"/>
      <protection/>
    </xf>
    <xf numFmtId="186" fontId="5" fillId="39" borderId="11"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5" fillId="39" borderId="11" xfId="54" applyFont="1" applyFill="1" applyBorder="1" applyAlignment="1" applyProtection="1">
      <alignment horizontal="center" vertical="center" wrapText="1"/>
      <protection/>
    </xf>
    <xf numFmtId="9" fontId="5" fillId="39" borderId="11" xfId="54" applyNumberFormat="1" applyFont="1" applyFill="1" applyBorder="1" applyAlignment="1" applyProtection="1">
      <alignment horizontal="center" vertical="center" wrapText="1"/>
      <protection/>
    </xf>
    <xf numFmtId="0" fontId="67" fillId="39" borderId="11" xfId="57" applyFont="1" applyFill="1" applyBorder="1" applyAlignment="1" applyProtection="1">
      <alignment horizontal="center" vertical="center" wrapText="1"/>
      <protection/>
    </xf>
    <xf numFmtId="14" fontId="67" fillId="39" borderId="11" xfId="57" applyNumberFormat="1" applyFont="1" applyFill="1" applyBorder="1" applyAlignment="1" applyProtection="1">
      <alignment horizontal="center" vertical="center" wrapText="1"/>
      <protection/>
    </xf>
    <xf numFmtId="0" fontId="10" fillId="0" borderId="13" xfId="0" applyFont="1" applyBorder="1" applyAlignment="1">
      <alignment horizontal="center" wrapText="1"/>
    </xf>
    <xf numFmtId="0" fontId="73" fillId="0" borderId="13"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xf>
    <xf numFmtId="0" fontId="0" fillId="0" borderId="15" xfId="0" applyBorder="1" applyAlignment="1">
      <alignment horizontal="center"/>
    </xf>
    <xf numFmtId="0" fontId="0" fillId="0" borderId="29" xfId="0" applyBorder="1" applyAlignment="1">
      <alignment horizontal="center"/>
    </xf>
    <xf numFmtId="0" fontId="0" fillId="0" borderId="16" xfId="0" applyBorder="1" applyAlignment="1">
      <alignment horizontal="center"/>
    </xf>
    <xf numFmtId="0" fontId="0" fillId="0" borderId="30" xfId="0" applyBorder="1" applyAlignment="1">
      <alignment horizontal="center"/>
    </xf>
    <xf numFmtId="0" fontId="0" fillId="0" borderId="17" xfId="0" applyBorder="1" applyAlignment="1">
      <alignment horizontal="center"/>
    </xf>
    <xf numFmtId="0" fontId="0" fillId="0" borderId="31" xfId="0" applyBorder="1" applyAlignment="1">
      <alignment horizontal="center"/>
    </xf>
    <xf numFmtId="0" fontId="3" fillId="33" borderId="10" xfId="0" applyFont="1" applyFill="1" applyBorder="1" applyAlignment="1">
      <alignment horizontal="center" vertical="center"/>
    </xf>
    <xf numFmtId="0" fontId="0" fillId="0" borderId="32" xfId="0" applyFont="1" applyBorder="1" applyAlignment="1">
      <alignment horizontal="left"/>
    </xf>
    <xf numFmtId="0" fontId="0" fillId="0" borderId="33" xfId="0" applyFont="1" applyBorder="1" applyAlignment="1">
      <alignment horizontal="left"/>
    </xf>
    <xf numFmtId="0" fontId="0" fillId="0" borderId="34" xfId="0" applyFont="1" applyBorder="1" applyAlignment="1">
      <alignment horizontal="left"/>
    </xf>
    <xf numFmtId="0" fontId="7" fillId="0" borderId="35" xfId="0" applyFont="1" applyBorder="1" applyAlignment="1" applyProtection="1">
      <alignment horizontal="center" wrapText="1"/>
      <protection/>
    </xf>
    <xf numFmtId="0" fontId="7" fillId="0" borderId="36" xfId="0" applyFont="1" applyBorder="1" applyAlignment="1" applyProtection="1">
      <alignment horizontal="center" wrapText="1"/>
      <protection/>
    </xf>
    <xf numFmtId="0" fontId="7" fillId="0" borderId="37" xfId="0" applyFont="1" applyBorder="1" applyAlignment="1" applyProtection="1">
      <alignment horizontal="center" wrapText="1"/>
      <protection/>
    </xf>
    <xf numFmtId="0" fontId="7" fillId="0" borderId="38" xfId="0" applyFont="1" applyBorder="1" applyAlignment="1" applyProtection="1">
      <alignment horizontal="center" wrapText="1"/>
      <protection/>
    </xf>
    <xf numFmtId="0" fontId="7" fillId="0" borderId="39" xfId="0" applyFont="1" applyBorder="1" applyAlignment="1" applyProtection="1">
      <alignment horizontal="center" wrapText="1"/>
      <protection/>
    </xf>
    <xf numFmtId="0" fontId="7" fillId="0" borderId="40" xfId="0" applyFont="1" applyBorder="1" applyAlignment="1" applyProtection="1">
      <alignment horizontal="center" wrapText="1"/>
      <protection/>
    </xf>
    <xf numFmtId="0" fontId="2" fillId="0" borderId="35"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38"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44" xfId="0" applyFont="1" applyBorder="1" applyAlignment="1" applyProtection="1">
      <alignment horizontal="left" vertical="center" wrapText="1"/>
      <protection/>
    </xf>
    <xf numFmtId="0" fontId="2" fillId="0" borderId="43" xfId="0" applyFont="1" applyBorder="1" applyAlignment="1" applyProtection="1">
      <alignment horizontal="left" vertical="center" wrapText="1"/>
      <protection/>
    </xf>
    <xf numFmtId="0" fontId="2" fillId="14" borderId="11" xfId="0" applyFont="1" applyFill="1" applyBorder="1" applyAlignment="1" applyProtection="1">
      <alignment horizontal="center"/>
      <protection/>
    </xf>
    <xf numFmtId="0" fontId="5" fillId="0" borderId="30" xfId="0" applyFont="1" applyBorder="1" applyAlignment="1" applyProtection="1">
      <alignment horizontal="center" wrapText="1"/>
      <protection/>
    </xf>
    <xf numFmtId="0" fontId="66" fillId="0" borderId="13" xfId="0" applyFont="1" applyBorder="1" applyAlignment="1" applyProtection="1">
      <alignment horizontal="center" vertical="center"/>
      <protection/>
    </xf>
    <xf numFmtId="0" fontId="8" fillId="0" borderId="15" xfId="0" applyFont="1" applyBorder="1" applyAlignment="1" applyProtection="1">
      <alignment horizontal="center" wrapText="1"/>
      <protection/>
    </xf>
    <xf numFmtId="0" fontId="8" fillId="0" borderId="29"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8" fillId="0" borderId="30" xfId="0" applyFont="1" applyBorder="1" applyAlignment="1" applyProtection="1">
      <alignment horizontal="center" wrapText="1"/>
      <protection/>
    </xf>
    <xf numFmtId="0" fontId="8" fillId="0" borderId="17" xfId="0" applyFont="1" applyBorder="1" applyAlignment="1" applyProtection="1">
      <alignment horizontal="center" wrapText="1"/>
      <protection/>
    </xf>
    <xf numFmtId="0" fontId="8" fillId="0" borderId="31" xfId="0" applyFont="1" applyBorder="1" applyAlignment="1" applyProtection="1">
      <alignment horizontal="center"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5" fillId="40" borderId="14" xfId="0" applyFont="1" applyFill="1" applyBorder="1" applyAlignment="1" applyProtection="1">
      <alignment horizontal="center" vertical="center" wrapText="1"/>
      <protection/>
    </xf>
    <xf numFmtId="0" fontId="5" fillId="40" borderId="18" xfId="0" applyFont="1" applyFill="1" applyBorder="1" applyAlignment="1" applyProtection="1">
      <alignment horizontal="center" vertical="center" wrapText="1"/>
      <protection/>
    </xf>
    <xf numFmtId="14" fontId="5" fillId="40" borderId="14" xfId="0" applyNumberFormat="1" applyFont="1" applyFill="1" applyBorder="1" applyAlignment="1" applyProtection="1">
      <alignment horizontal="center" vertical="center" wrapText="1"/>
      <protection/>
    </xf>
    <xf numFmtId="14" fontId="5" fillId="40" borderId="18" xfId="0" applyNumberFormat="1" applyFont="1" applyFill="1" applyBorder="1" applyAlignment="1" applyProtection="1">
      <alignment horizontal="center" vertical="center" wrapText="1"/>
      <protection/>
    </xf>
    <xf numFmtId="0" fontId="67" fillId="9" borderId="14" xfId="57" applyFont="1" applyFill="1" applyBorder="1" applyAlignment="1" applyProtection="1">
      <alignment horizontal="center" vertical="center"/>
      <protection/>
    </xf>
    <xf numFmtId="0" fontId="67" fillId="9" borderId="22" xfId="57" applyFont="1" applyFill="1" applyBorder="1" applyAlignment="1" applyProtection="1">
      <alignment horizontal="center" vertical="center"/>
      <protection/>
    </xf>
    <xf numFmtId="0" fontId="67" fillId="9" borderId="18" xfId="57" applyFont="1" applyFill="1" applyBorder="1" applyAlignment="1" applyProtection="1">
      <alignment horizontal="center" vertical="center"/>
      <protection/>
    </xf>
    <xf numFmtId="14" fontId="67" fillId="9" borderId="14" xfId="57" applyNumberFormat="1" applyFont="1" applyFill="1" applyBorder="1" applyAlignment="1" applyProtection="1">
      <alignment horizontal="center" vertical="center"/>
      <protection/>
    </xf>
    <xf numFmtId="14" fontId="67" fillId="9" borderId="22" xfId="57" applyNumberFormat="1" applyFont="1" applyFill="1" applyBorder="1" applyAlignment="1" applyProtection="1">
      <alignment horizontal="center" vertical="center"/>
      <protection/>
    </xf>
    <xf numFmtId="14" fontId="67" fillId="9" borderId="18" xfId="57" applyNumberFormat="1" applyFont="1" applyFill="1" applyBorder="1" applyAlignment="1" applyProtection="1">
      <alignment horizontal="center" vertical="center"/>
      <protection/>
    </xf>
    <xf numFmtId="0" fontId="5" fillId="9" borderId="14" xfId="0" applyFont="1" applyFill="1" applyBorder="1" applyAlignment="1" applyProtection="1">
      <alignment horizontal="center" vertical="center" wrapText="1"/>
      <protection/>
    </xf>
    <xf numFmtId="0" fontId="5" fillId="9" borderId="22"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14" fontId="5" fillId="9" borderId="14" xfId="0" applyNumberFormat="1" applyFont="1" applyFill="1" applyBorder="1" applyAlignment="1" applyProtection="1">
      <alignment horizontal="center" vertical="center" wrapText="1"/>
      <protection/>
    </xf>
    <xf numFmtId="14" fontId="5" fillId="9" borderId="22" xfId="0" applyNumberFormat="1" applyFont="1" applyFill="1" applyBorder="1" applyAlignment="1" applyProtection="1">
      <alignment horizontal="center" vertical="center" wrapText="1"/>
      <protection/>
    </xf>
    <xf numFmtId="14" fontId="5" fillId="9" borderId="18" xfId="0" applyNumberFormat="1" applyFont="1" applyFill="1" applyBorder="1" applyAlignment="1" applyProtection="1">
      <alignment horizontal="center" vertical="center" wrapText="1"/>
      <protection/>
    </xf>
    <xf numFmtId="0" fontId="67" fillId="40" borderId="14" xfId="57" applyFont="1" applyFill="1" applyBorder="1" applyAlignment="1" applyProtection="1">
      <alignment horizontal="center" vertical="center"/>
      <protection/>
    </xf>
    <xf numFmtId="0" fontId="67" fillId="40" borderId="18" xfId="57" applyFont="1" applyFill="1" applyBorder="1" applyAlignment="1" applyProtection="1">
      <alignment horizontal="center" vertical="center"/>
      <protection/>
    </xf>
    <xf numFmtId="0" fontId="2" fillId="14" borderId="14" xfId="0" applyFont="1" applyFill="1" applyBorder="1" applyAlignment="1" applyProtection="1">
      <alignment horizontal="center" vertical="center"/>
      <protection/>
    </xf>
    <xf numFmtId="0" fontId="2" fillId="14" borderId="14" xfId="0" applyFont="1" applyFill="1" applyBorder="1" applyAlignment="1" applyProtection="1">
      <alignment horizontal="center" vertical="center" wrapText="1"/>
      <protection/>
    </xf>
    <xf numFmtId="0" fontId="67" fillId="3" borderId="14" xfId="57" applyFont="1" applyFill="1" applyBorder="1" applyAlignment="1" applyProtection="1">
      <alignment horizontal="center" vertical="center"/>
      <protection/>
    </xf>
    <xf numFmtId="0" fontId="67" fillId="3" borderId="18" xfId="57" applyFont="1" applyFill="1" applyBorder="1" applyAlignment="1" applyProtection="1">
      <alignment horizontal="center" vertical="center"/>
      <protection/>
    </xf>
    <xf numFmtId="14" fontId="67" fillId="3" borderId="14" xfId="57" applyNumberFormat="1" applyFont="1" applyFill="1" applyBorder="1" applyAlignment="1" applyProtection="1">
      <alignment horizontal="center" vertical="center"/>
      <protection/>
    </xf>
    <xf numFmtId="14" fontId="67" fillId="3" borderId="18" xfId="57" applyNumberFormat="1"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14" fontId="5" fillId="3" borderId="18" xfId="0" applyNumberFormat="1" applyFont="1" applyFill="1" applyBorder="1" applyAlignment="1" applyProtection="1">
      <alignment horizontal="center" vertical="center" wrapText="1"/>
      <protection/>
    </xf>
    <xf numFmtId="0" fontId="5" fillId="3" borderId="14" xfId="0" applyFont="1" applyFill="1" applyBorder="1" applyAlignment="1" applyProtection="1">
      <alignment horizontal="center" vertical="center" wrapText="1"/>
      <protection/>
    </xf>
    <xf numFmtId="0" fontId="5" fillId="3" borderId="18" xfId="0" applyFont="1" applyFill="1" applyBorder="1" applyAlignment="1" applyProtection="1">
      <alignment horizontal="center" vertical="center" wrapText="1"/>
      <protection/>
    </xf>
    <xf numFmtId="0" fontId="13" fillId="3" borderId="14" xfId="0" applyFont="1" applyFill="1" applyBorder="1" applyAlignment="1" applyProtection="1">
      <alignment horizontal="center" vertical="center" wrapText="1"/>
      <protection/>
    </xf>
    <xf numFmtId="0" fontId="13" fillId="3" borderId="18" xfId="0" applyFont="1" applyFill="1" applyBorder="1" applyAlignment="1" applyProtection="1">
      <alignment horizontal="center" vertical="center" wrapText="1"/>
      <protection/>
    </xf>
    <xf numFmtId="0" fontId="5" fillId="40" borderId="14" xfId="58" applyFont="1" applyFill="1" applyBorder="1" applyAlignment="1" applyProtection="1">
      <alignment horizontal="center" vertical="center" wrapText="1"/>
      <protection/>
    </xf>
    <xf numFmtId="0" fontId="5" fillId="40" borderId="18" xfId="58" applyFont="1" applyFill="1" applyBorder="1" applyAlignment="1" applyProtection="1">
      <alignment horizontal="center" vertical="center" wrapText="1"/>
      <protection/>
    </xf>
    <xf numFmtId="0" fontId="10" fillId="40" borderId="14" xfId="0" applyFont="1" applyFill="1" applyBorder="1" applyAlignment="1" applyProtection="1">
      <alignment horizontal="center" vertical="center" wrapText="1"/>
      <protection/>
    </xf>
    <xf numFmtId="0" fontId="10" fillId="40" borderId="18" xfId="0" applyFont="1" applyFill="1" applyBorder="1" applyAlignment="1" applyProtection="1">
      <alignment horizontal="center" vertical="center" wrapText="1"/>
      <protection/>
    </xf>
    <xf numFmtId="14" fontId="67" fillId="40" borderId="14" xfId="57" applyNumberFormat="1" applyFont="1" applyFill="1" applyBorder="1" applyAlignment="1" applyProtection="1">
      <alignment horizontal="center" vertical="center" wrapText="1"/>
      <protection/>
    </xf>
    <xf numFmtId="14" fontId="67" fillId="40" borderId="18" xfId="57" applyNumberFormat="1" applyFont="1" applyFill="1" applyBorder="1" applyAlignment="1" applyProtection="1">
      <alignment horizontal="center" vertical="center"/>
      <protection/>
    </xf>
    <xf numFmtId="0" fontId="17" fillId="38" borderId="13" xfId="0" applyFont="1" applyFill="1" applyBorder="1" applyAlignment="1" applyProtection="1">
      <alignment horizontal="center" vertical="center"/>
      <protection/>
    </xf>
    <xf numFmtId="9" fontId="2" fillId="14" borderId="11" xfId="0" applyNumberFormat="1" applyFont="1" applyFill="1" applyBorder="1" applyAlignment="1" applyProtection="1">
      <alignment horizontal="center" vertical="center" wrapText="1"/>
      <protection/>
    </xf>
    <xf numFmtId="9" fontId="2" fillId="14" borderId="14" xfId="0" applyNumberFormat="1" applyFont="1" applyFill="1" applyBorder="1" applyAlignment="1" applyProtection="1">
      <alignment horizontal="center" vertical="center" wrapText="1"/>
      <protection/>
    </xf>
    <xf numFmtId="196" fontId="2" fillId="14" borderId="11" xfId="0" applyNumberFormat="1" applyFont="1" applyFill="1" applyBorder="1" applyAlignment="1" applyProtection="1">
      <alignment horizontal="center" vertical="center" wrapText="1"/>
      <protection/>
    </xf>
    <xf numFmtId="196" fontId="2" fillId="14" borderId="14" xfId="0" applyNumberFormat="1" applyFont="1" applyFill="1" applyBorder="1" applyAlignment="1" applyProtection="1">
      <alignment horizontal="center" vertical="center" wrapText="1"/>
      <protection/>
    </xf>
    <xf numFmtId="0" fontId="8" fillId="0" borderId="13" xfId="0" applyFont="1" applyBorder="1" applyAlignment="1" applyProtection="1">
      <alignment horizontal="center"/>
      <protection/>
    </xf>
    <xf numFmtId="0" fontId="21" fillId="0" borderId="13"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66" fillId="38" borderId="13" xfId="0" applyFont="1" applyFill="1" applyBorder="1" applyAlignment="1" applyProtection="1">
      <alignment horizontal="center" vertical="center"/>
      <protection/>
    </xf>
    <xf numFmtId="0" fontId="18" fillId="14" borderId="11" xfId="0" applyFont="1" applyFill="1" applyBorder="1" applyAlignment="1" applyProtection="1">
      <alignment horizontal="center" vertical="center"/>
      <protection/>
    </xf>
    <xf numFmtId="0" fontId="18" fillId="14" borderId="14" xfId="0" applyFont="1" applyFill="1" applyBorder="1" applyAlignment="1" applyProtection="1">
      <alignment horizontal="center" vertical="center"/>
      <protection/>
    </xf>
    <xf numFmtId="196" fontId="5" fillId="40" borderId="14" xfId="59" applyNumberFormat="1" applyFont="1" applyFill="1" applyBorder="1" applyAlignment="1" applyProtection="1">
      <alignment horizontal="center" vertical="center" wrapText="1"/>
      <protection/>
    </xf>
    <xf numFmtId="196" fontId="5" fillId="40" borderId="18" xfId="59" applyNumberFormat="1" applyFont="1" applyFill="1" applyBorder="1" applyAlignment="1" applyProtection="1">
      <alignment horizontal="center" vertical="center" wrapText="1"/>
      <protection/>
    </xf>
    <xf numFmtId="9" fontId="5" fillId="40" borderId="14" xfId="59" applyNumberFormat="1" applyFont="1" applyFill="1" applyBorder="1" applyAlignment="1" applyProtection="1">
      <alignment horizontal="center" vertical="center" wrapText="1"/>
      <protection/>
    </xf>
    <xf numFmtId="9" fontId="5" fillId="40" borderId="18" xfId="59" applyNumberFormat="1" applyFont="1" applyFill="1" applyBorder="1" applyAlignment="1" applyProtection="1">
      <alignment horizontal="center" vertical="center" wrapText="1"/>
      <protection/>
    </xf>
    <xf numFmtId="197" fontId="5" fillId="40" borderId="14" xfId="59" applyNumberFormat="1" applyFont="1" applyFill="1" applyBorder="1" applyAlignment="1" applyProtection="1">
      <alignment horizontal="center" vertical="center" wrapText="1"/>
      <protection/>
    </xf>
    <xf numFmtId="197" fontId="5" fillId="40" borderId="18" xfId="59" applyNumberFormat="1"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38">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336482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944725"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123825</xdr:rowOff>
    </xdr:from>
    <xdr:to>
      <xdr:col>2</xdr:col>
      <xdr:colOff>447675</xdr:colOff>
      <xdr:row>2</xdr:row>
      <xdr:rowOff>28575</xdr:rowOff>
    </xdr:to>
    <xdr:pic>
      <xdr:nvPicPr>
        <xdr:cNvPr id="1" name="1 Imagen"/>
        <xdr:cNvPicPr preferRelativeResize="1">
          <a:picLocks noChangeAspect="1"/>
        </xdr:cNvPicPr>
      </xdr:nvPicPr>
      <xdr:blipFill>
        <a:blip r:embed="rId1"/>
        <a:stretch>
          <a:fillRect/>
        </a:stretch>
      </xdr:blipFill>
      <xdr:spPr>
        <a:xfrm>
          <a:off x="504825" y="123825"/>
          <a:ext cx="2543175" cy="571500"/>
        </a:xfrm>
        <a:prstGeom prst="rect">
          <a:avLst/>
        </a:prstGeom>
        <a:noFill/>
        <a:ln w="9525" cmpd="sng">
          <a:noFill/>
        </a:ln>
      </xdr:spPr>
    </xdr:pic>
    <xdr:clientData/>
  </xdr:twoCellAnchor>
  <xdr:twoCellAnchor editAs="oneCell">
    <xdr:from>
      <xdr:col>20</xdr:col>
      <xdr:colOff>228600</xdr:colOff>
      <xdr:row>0</xdr:row>
      <xdr:rowOff>161925</xdr:rowOff>
    </xdr:from>
    <xdr:to>
      <xdr:col>21</xdr:col>
      <xdr:colOff>1000125</xdr:colOff>
      <xdr:row>2</xdr:row>
      <xdr:rowOff>152400</xdr:rowOff>
    </xdr:to>
    <xdr:pic>
      <xdr:nvPicPr>
        <xdr:cNvPr id="2" name="Imagen 8"/>
        <xdr:cNvPicPr preferRelativeResize="1">
          <a:picLocks noChangeAspect="1"/>
        </xdr:cNvPicPr>
      </xdr:nvPicPr>
      <xdr:blipFill>
        <a:blip r:embed="rId2"/>
        <a:stretch>
          <a:fillRect/>
        </a:stretch>
      </xdr:blipFill>
      <xdr:spPr>
        <a:xfrm>
          <a:off x="36909375" y="161925"/>
          <a:ext cx="20383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D10" sqref="D10"/>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452" t="s">
        <v>2</v>
      </c>
      <c r="B1" s="453" t="s">
        <v>0</v>
      </c>
      <c r="C1" s="453"/>
      <c r="D1" s="453"/>
      <c r="E1" s="458"/>
      <c r="F1" s="459"/>
    </row>
    <row r="2" spans="1:6" ht="24" customHeight="1" thickBot="1" thickTop="1">
      <c r="A2" s="452"/>
      <c r="B2" s="453"/>
      <c r="C2" s="453"/>
      <c r="D2" s="453"/>
      <c r="E2" s="460"/>
      <c r="F2" s="461"/>
    </row>
    <row r="3" spans="1:6" ht="28.5" customHeight="1" thickBot="1" thickTop="1">
      <c r="A3" s="452"/>
      <c r="B3" s="454" t="s">
        <v>1</v>
      </c>
      <c r="C3" s="455"/>
      <c r="D3" s="456"/>
      <c r="E3" s="462"/>
      <c r="F3" s="463"/>
    </row>
    <row r="4" spans="1:6" ht="14.25" thickBot="1" thickTop="1">
      <c r="A4" s="11" t="s">
        <v>3</v>
      </c>
      <c r="B4" s="73" t="s">
        <v>4</v>
      </c>
      <c r="C4" s="457" t="s">
        <v>5</v>
      </c>
      <c r="D4" s="457"/>
      <c r="E4" s="457"/>
      <c r="F4" s="11" t="s">
        <v>6</v>
      </c>
    </row>
    <row r="5" ht="14.25" thickBot="1" thickTop="1"/>
    <row r="6" spans="1:6" ht="24" customHeight="1" thickBot="1" thickTop="1">
      <c r="A6" s="464" t="s">
        <v>7</v>
      </c>
      <c r="B6" s="464" t="s">
        <v>8</v>
      </c>
      <c r="C6" s="464"/>
      <c r="D6" s="464"/>
      <c r="E6" s="464"/>
      <c r="F6" s="464"/>
    </row>
    <row r="7" spans="1:6" ht="29.25" customHeight="1" thickBot="1" thickTop="1">
      <c r="A7" s="464"/>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465" t="s">
        <v>231</v>
      </c>
      <c r="B13" s="466"/>
      <c r="C13" s="466"/>
      <c r="D13" s="466"/>
      <c r="E13" s="466"/>
      <c r="F13" s="467"/>
    </row>
    <row r="14" spans="1:6" ht="14.25" thickBot="1" thickTop="1">
      <c r="A14" s="465" t="s">
        <v>163</v>
      </c>
      <c r="B14" s="466"/>
      <c r="C14" s="466"/>
      <c r="D14" s="466"/>
      <c r="E14" s="466"/>
      <c r="F14" s="467"/>
    </row>
    <row r="15" spans="1:6" ht="14.25" thickBot="1" thickTop="1">
      <c r="A15" s="465" t="s">
        <v>232</v>
      </c>
      <c r="B15" s="466"/>
      <c r="C15" s="466"/>
      <c r="D15" s="466"/>
      <c r="E15" s="466"/>
      <c r="F15" s="467"/>
    </row>
    <row r="16" spans="1:6" ht="14.25" thickBot="1" thickTop="1">
      <c r="A16" s="465" t="s">
        <v>233</v>
      </c>
      <c r="B16" s="466"/>
      <c r="C16" s="466"/>
      <c r="D16" s="466"/>
      <c r="E16" s="466"/>
      <c r="F16" s="467"/>
    </row>
    <row r="17" ht="13.5" thickTop="1"/>
  </sheetData>
  <sheetProtection/>
  <mergeCells count="11">
    <mergeCell ref="A13:F13"/>
    <mergeCell ref="A14:F14"/>
    <mergeCell ref="A15:F15"/>
    <mergeCell ref="A16:F16"/>
    <mergeCell ref="A1:A3"/>
    <mergeCell ref="B1:D2"/>
    <mergeCell ref="B3:D3"/>
    <mergeCell ref="C4:E4"/>
    <mergeCell ref="E1:F3"/>
    <mergeCell ref="A6:A7"/>
    <mergeCell ref="B6:F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2"/>
  <sheetViews>
    <sheetView zoomScale="90" zoomScaleNormal="90" zoomScalePageLayoutView="0" workbookViewId="0" topLeftCell="A1">
      <pane ySplit="6" topLeftCell="A52" activePane="bottomLeft" state="frozen"/>
      <selection pane="topLeft" activeCell="A1" sqref="A1"/>
      <selection pane="bottomLeft" activeCell="B52" sqref="B52"/>
    </sheetView>
  </sheetViews>
  <sheetFormatPr defaultColWidth="11.421875" defaultRowHeight="12.75"/>
  <cols>
    <col min="1" max="1" width="48.00390625" style="17" customWidth="1"/>
    <col min="2" max="2" width="66.8515625" style="7" customWidth="1"/>
    <col min="3" max="3" width="72.140625" style="7" customWidth="1"/>
    <col min="4" max="4" width="66.00390625" style="7" customWidth="1"/>
    <col min="5" max="5" width="86.140625" style="7" customWidth="1"/>
    <col min="6" max="6" width="39.00390625" style="7" customWidth="1"/>
    <col min="7" max="7" width="41.421875" style="7" customWidth="1"/>
    <col min="8" max="8" width="43.57421875" style="219" customWidth="1"/>
    <col min="9" max="80" width="11.421875" style="220" customWidth="1"/>
    <col min="81" max="16384" width="11.421875" style="7" customWidth="1"/>
  </cols>
  <sheetData>
    <row r="1" spans="1:7" ht="42.75" customHeight="1" thickBot="1">
      <c r="A1" s="484" t="s">
        <v>166</v>
      </c>
      <c r="B1" s="485"/>
      <c r="C1" s="482" t="s">
        <v>0</v>
      </c>
      <c r="D1" s="483"/>
      <c r="E1" s="483"/>
      <c r="F1" s="468"/>
      <c r="G1" s="469"/>
    </row>
    <row r="2" spans="1:7" ht="28.5" customHeight="1">
      <c r="A2" s="486"/>
      <c r="B2" s="485"/>
      <c r="C2" s="474" t="s">
        <v>23</v>
      </c>
      <c r="D2" s="475"/>
      <c r="E2" s="476"/>
      <c r="F2" s="470"/>
      <c r="G2" s="471"/>
    </row>
    <row r="3" spans="1:7" ht="28.5" customHeight="1" thickBot="1">
      <c r="A3" s="486"/>
      <c r="B3" s="485"/>
      <c r="C3" s="477"/>
      <c r="D3" s="478"/>
      <c r="E3" s="479"/>
      <c r="F3" s="472"/>
      <c r="G3" s="473"/>
    </row>
    <row r="4" spans="1:7" ht="26.25" customHeight="1" thickBot="1">
      <c r="A4" s="486"/>
      <c r="B4" s="485"/>
      <c r="C4" s="480" t="s">
        <v>24</v>
      </c>
      <c r="D4" s="481"/>
      <c r="E4" s="9" t="s">
        <v>25</v>
      </c>
      <c r="F4" s="480" t="s">
        <v>6</v>
      </c>
      <c r="G4" s="481"/>
    </row>
    <row r="5" ht="10.5" customHeight="1" thickBot="1"/>
    <row r="6" spans="1:9" ht="39" customHeight="1" thickBot="1" thickTop="1">
      <c r="A6" s="15" t="s">
        <v>164</v>
      </c>
      <c r="B6" s="8" t="s">
        <v>26</v>
      </c>
      <c r="C6" s="8" t="s">
        <v>27</v>
      </c>
      <c r="D6" s="8" t="s">
        <v>28</v>
      </c>
      <c r="E6" s="8" t="s">
        <v>29</v>
      </c>
      <c r="F6" s="8" t="s">
        <v>30</v>
      </c>
      <c r="G6" s="8" t="s">
        <v>31</v>
      </c>
      <c r="H6" s="221"/>
      <c r="I6" s="21"/>
    </row>
    <row r="7" spans="1:80" s="87" customFormat="1" ht="83.25" customHeight="1" thickBot="1" thickTop="1">
      <c r="A7" s="85" t="s">
        <v>94</v>
      </c>
      <c r="B7" s="85" t="s">
        <v>70</v>
      </c>
      <c r="C7" s="86" t="s">
        <v>69</v>
      </c>
      <c r="D7" s="86" t="s">
        <v>110</v>
      </c>
      <c r="E7" s="86" t="s">
        <v>155</v>
      </c>
      <c r="F7" s="86" t="s">
        <v>156</v>
      </c>
      <c r="G7" s="86" t="s">
        <v>157</v>
      </c>
      <c r="H7" s="219"/>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row>
    <row r="8" spans="1:80" s="87" customFormat="1" ht="90" customHeight="1" thickBot="1" thickTop="1">
      <c r="A8" s="85" t="s">
        <v>101</v>
      </c>
      <c r="B8" s="85" t="s">
        <v>70</v>
      </c>
      <c r="C8" s="86" t="s">
        <v>69</v>
      </c>
      <c r="D8" s="86" t="s">
        <v>103</v>
      </c>
      <c r="E8" s="86" t="s">
        <v>158</v>
      </c>
      <c r="F8" s="86" t="s">
        <v>104</v>
      </c>
      <c r="G8" s="86" t="s">
        <v>105</v>
      </c>
      <c r="H8" s="219"/>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row>
    <row r="9" spans="1:80" s="87" customFormat="1" ht="94.5" customHeight="1" thickBot="1" thickTop="1">
      <c r="A9" s="85" t="s">
        <v>113</v>
      </c>
      <c r="B9" s="85" t="s">
        <v>70</v>
      </c>
      <c r="C9" s="86" t="s">
        <v>69</v>
      </c>
      <c r="D9" s="86" t="s">
        <v>118</v>
      </c>
      <c r="E9" s="86" t="s">
        <v>159</v>
      </c>
      <c r="F9" s="86" t="s">
        <v>119</v>
      </c>
      <c r="G9" s="86" t="s">
        <v>120</v>
      </c>
      <c r="H9" s="219"/>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87" customFormat="1" ht="96.75" customHeight="1" thickBot="1" thickTop="1">
      <c r="A10" s="85" t="s">
        <v>114</v>
      </c>
      <c r="B10" s="85" t="s">
        <v>70</v>
      </c>
      <c r="C10" s="86" t="s">
        <v>69</v>
      </c>
      <c r="D10" s="86" t="s">
        <v>123</v>
      </c>
      <c r="E10" s="86" t="s">
        <v>160</v>
      </c>
      <c r="F10" s="86" t="s">
        <v>124</v>
      </c>
      <c r="G10" s="86" t="s">
        <v>125</v>
      </c>
      <c r="H10" s="219"/>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87" customFormat="1" ht="66" customHeight="1" thickBot="1" thickTop="1">
      <c r="A11" s="85" t="s">
        <v>227</v>
      </c>
      <c r="B11" s="85" t="s">
        <v>70</v>
      </c>
      <c r="C11" s="86" t="s">
        <v>69</v>
      </c>
      <c r="D11" s="86" t="s">
        <v>235</v>
      </c>
      <c r="E11" s="91" t="s">
        <v>228</v>
      </c>
      <c r="F11" s="91" t="s">
        <v>234</v>
      </c>
      <c r="G11" s="86" t="s">
        <v>196</v>
      </c>
      <c r="H11" s="219"/>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87" customFormat="1" ht="64.5" customHeight="1" thickBot="1" thickTop="1">
      <c r="A12" s="85" t="s">
        <v>229</v>
      </c>
      <c r="B12" s="85" t="s">
        <v>70</v>
      </c>
      <c r="C12" s="86" t="s">
        <v>69</v>
      </c>
      <c r="D12" s="86" t="s">
        <v>239</v>
      </c>
      <c r="E12" s="91" t="s">
        <v>230</v>
      </c>
      <c r="F12" s="86" t="s">
        <v>234</v>
      </c>
      <c r="G12" s="86" t="s">
        <v>238</v>
      </c>
      <c r="H12" s="219"/>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95" customFormat="1" ht="136.5" customHeight="1" thickBot="1" thickTop="1">
      <c r="A13" s="85" t="s">
        <v>309</v>
      </c>
      <c r="B13" s="92" t="s">
        <v>70</v>
      </c>
      <c r="C13" s="93" t="s">
        <v>69</v>
      </c>
      <c r="D13" s="93" t="s">
        <v>379</v>
      </c>
      <c r="E13" s="94" t="s">
        <v>310</v>
      </c>
      <c r="F13" s="93" t="s">
        <v>380</v>
      </c>
      <c r="G13" s="93" t="s">
        <v>381</v>
      </c>
      <c r="H13" s="222"/>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1:80" s="36" customFormat="1" ht="74.25" customHeight="1" thickBot="1" thickTop="1">
      <c r="A14" s="105" t="s">
        <v>95</v>
      </c>
      <c r="B14" s="105" t="s">
        <v>72</v>
      </c>
      <c r="C14" s="106" t="s">
        <v>71</v>
      </c>
      <c r="D14" s="106" t="s">
        <v>111</v>
      </c>
      <c r="E14" s="107" t="s">
        <v>98</v>
      </c>
      <c r="F14" s="105" t="s">
        <v>99</v>
      </c>
      <c r="G14" s="105" t="s">
        <v>100</v>
      </c>
      <c r="H14" s="219"/>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36" customFormat="1" ht="65.25" customHeight="1" thickBot="1" thickTop="1">
      <c r="A15" s="105" t="s">
        <v>194</v>
      </c>
      <c r="B15" s="105" t="s">
        <v>72</v>
      </c>
      <c r="C15" s="106" t="s">
        <v>71</v>
      </c>
      <c r="D15" s="106" t="s">
        <v>204</v>
      </c>
      <c r="E15" s="113" t="s">
        <v>195</v>
      </c>
      <c r="F15" s="105" t="s">
        <v>202</v>
      </c>
      <c r="G15" s="105" t="s">
        <v>203</v>
      </c>
      <c r="H15" s="219"/>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36" customFormat="1" ht="81.75" customHeight="1" thickBot="1" thickTop="1">
      <c r="A16" s="105" t="s">
        <v>244</v>
      </c>
      <c r="B16" s="105" t="s">
        <v>72</v>
      </c>
      <c r="C16" s="106" t="s">
        <v>71</v>
      </c>
      <c r="D16" s="106" t="s">
        <v>249</v>
      </c>
      <c r="E16" s="113" t="s">
        <v>245</v>
      </c>
      <c r="F16" s="105" t="s">
        <v>248</v>
      </c>
      <c r="G16" s="105" t="s">
        <v>250</v>
      </c>
      <c r="H16" s="219"/>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36" customFormat="1" ht="82.5" customHeight="1" thickBot="1" thickTop="1">
      <c r="A17" s="105" t="s">
        <v>246</v>
      </c>
      <c r="B17" s="105" t="s">
        <v>72</v>
      </c>
      <c r="C17" s="106" t="s">
        <v>71</v>
      </c>
      <c r="D17" s="106" t="s">
        <v>255</v>
      </c>
      <c r="E17" s="113" t="s">
        <v>247</v>
      </c>
      <c r="F17" s="105" t="s">
        <v>253</v>
      </c>
      <c r="G17" s="105" t="s">
        <v>254</v>
      </c>
      <c r="H17" s="219"/>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36" customFormat="1" ht="60.75" customHeight="1" thickBot="1" thickTop="1">
      <c r="A18" s="105" t="s">
        <v>324</v>
      </c>
      <c r="B18" s="105" t="s">
        <v>72</v>
      </c>
      <c r="C18" s="106" t="s">
        <v>71</v>
      </c>
      <c r="D18" s="106" t="s">
        <v>330</v>
      </c>
      <c r="E18" s="113" t="s">
        <v>325</v>
      </c>
      <c r="F18" s="105" t="s">
        <v>329</v>
      </c>
      <c r="G18" s="105" t="s">
        <v>331</v>
      </c>
      <c r="H18" s="219"/>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36" customFormat="1" ht="44.25" customHeight="1" thickBot="1" thickTop="1">
      <c r="A19" s="105" t="s">
        <v>326</v>
      </c>
      <c r="B19" s="105" t="s">
        <v>72</v>
      </c>
      <c r="C19" s="106" t="s">
        <v>71</v>
      </c>
      <c r="D19" s="106" t="s">
        <v>336</v>
      </c>
      <c r="E19" s="113" t="s">
        <v>327</v>
      </c>
      <c r="F19" s="105" t="s">
        <v>335</v>
      </c>
      <c r="G19" s="105" t="s">
        <v>337</v>
      </c>
      <c r="H19" s="219"/>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36" customFormat="1" ht="52.5" customHeight="1" thickBot="1" thickTop="1">
      <c r="A20" s="105" t="s">
        <v>323</v>
      </c>
      <c r="B20" s="105" t="s">
        <v>72</v>
      </c>
      <c r="C20" s="106" t="s">
        <v>71</v>
      </c>
      <c r="D20" s="106" t="s">
        <v>340</v>
      </c>
      <c r="E20" s="113" t="s">
        <v>328</v>
      </c>
      <c r="F20" s="105" t="s">
        <v>339</v>
      </c>
      <c r="G20" s="105" t="s">
        <v>341</v>
      </c>
      <c r="H20" s="219"/>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36" customFormat="1" ht="70.5" customHeight="1" thickBot="1" thickTop="1">
      <c r="A21" s="105" t="s">
        <v>409</v>
      </c>
      <c r="B21" s="105" t="s">
        <v>72</v>
      </c>
      <c r="C21" s="106" t="s">
        <v>71</v>
      </c>
      <c r="D21" s="106" t="s">
        <v>412</v>
      </c>
      <c r="E21" s="113" t="s">
        <v>408</v>
      </c>
      <c r="F21" s="105" t="s">
        <v>410</v>
      </c>
      <c r="G21" s="105" t="s">
        <v>411</v>
      </c>
      <c r="H21" s="219"/>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36" customFormat="1" ht="91.5" customHeight="1" thickBot="1" thickTop="1">
      <c r="A22" s="105" t="s">
        <v>424</v>
      </c>
      <c r="B22" s="105" t="s">
        <v>72</v>
      </c>
      <c r="C22" s="106" t="s">
        <v>71</v>
      </c>
      <c r="D22" s="311" t="s">
        <v>464</v>
      </c>
      <c r="E22" s="113" t="s">
        <v>425</v>
      </c>
      <c r="F22" s="313" t="s">
        <v>465</v>
      </c>
      <c r="G22" s="313" t="s">
        <v>466</v>
      </c>
      <c r="H22" s="219"/>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110" customFormat="1" ht="82.5" customHeight="1" thickBot="1" thickTop="1">
      <c r="A23" s="118" t="s">
        <v>142</v>
      </c>
      <c r="B23" s="118" t="s">
        <v>73</v>
      </c>
      <c r="C23" s="119" t="s">
        <v>74</v>
      </c>
      <c r="D23" s="119" t="s">
        <v>75</v>
      </c>
      <c r="E23" s="119" t="s">
        <v>76</v>
      </c>
      <c r="F23" s="119" t="s">
        <v>77</v>
      </c>
      <c r="G23" s="119" t="s">
        <v>78</v>
      </c>
      <c r="H23" s="219"/>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110" customFormat="1" ht="74.25" customHeight="1" thickBot="1" thickTop="1">
      <c r="A24" s="118" t="s">
        <v>286</v>
      </c>
      <c r="B24" s="118" t="s">
        <v>73</v>
      </c>
      <c r="C24" s="119" t="s">
        <v>74</v>
      </c>
      <c r="D24" s="119" t="s">
        <v>291</v>
      </c>
      <c r="E24" s="185" t="s">
        <v>288</v>
      </c>
      <c r="F24" s="119" t="s">
        <v>292</v>
      </c>
      <c r="G24" s="119" t="s">
        <v>293</v>
      </c>
      <c r="H24" s="219"/>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110" customFormat="1" ht="74.25" customHeight="1" thickBot="1" thickTop="1">
      <c r="A25" s="118" t="s">
        <v>287</v>
      </c>
      <c r="B25" s="118" t="s">
        <v>73</v>
      </c>
      <c r="C25" s="119" t="s">
        <v>74</v>
      </c>
      <c r="D25" s="119" t="s">
        <v>374</v>
      </c>
      <c r="E25" s="185" t="s">
        <v>289</v>
      </c>
      <c r="F25" s="119" t="s">
        <v>375</v>
      </c>
      <c r="G25" s="119" t="s">
        <v>376</v>
      </c>
      <c r="H25" s="219"/>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133" customFormat="1" ht="50.25" customHeight="1" thickBot="1" thickTop="1">
      <c r="A26" s="111" t="s">
        <v>207</v>
      </c>
      <c r="B26" s="111" t="s">
        <v>80</v>
      </c>
      <c r="C26" s="131" t="s">
        <v>79</v>
      </c>
      <c r="D26" s="112" t="s">
        <v>225</v>
      </c>
      <c r="E26" s="132" t="s">
        <v>208</v>
      </c>
      <c r="F26" s="112" t="s">
        <v>224</v>
      </c>
      <c r="G26" s="112" t="s">
        <v>226</v>
      </c>
      <c r="H26" s="223"/>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row>
    <row r="27" spans="1:80" s="78" customFormat="1" ht="80.25" customHeight="1" thickBot="1" thickTop="1">
      <c r="A27" s="111" t="s">
        <v>346</v>
      </c>
      <c r="B27" s="135" t="s">
        <v>80</v>
      </c>
      <c r="C27" s="131" t="s">
        <v>79</v>
      </c>
      <c r="D27" s="112" t="s">
        <v>349</v>
      </c>
      <c r="E27" s="155" t="s">
        <v>347</v>
      </c>
      <c r="F27" s="112" t="s">
        <v>348</v>
      </c>
      <c r="G27" s="112" t="s">
        <v>341</v>
      </c>
      <c r="H27" s="219"/>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row>
    <row r="28" spans="1:80" s="117" customFormat="1" ht="117.75" customHeight="1" thickBot="1" thickTop="1">
      <c r="A28" s="115" t="s">
        <v>269</v>
      </c>
      <c r="B28" s="115" t="s">
        <v>81</v>
      </c>
      <c r="C28" s="116" t="s">
        <v>243</v>
      </c>
      <c r="D28" s="116" t="s">
        <v>277</v>
      </c>
      <c r="E28" s="142" t="s">
        <v>270</v>
      </c>
      <c r="F28" s="116" t="s">
        <v>271</v>
      </c>
      <c r="G28" s="116" t="s">
        <v>272</v>
      </c>
      <c r="H28" s="219"/>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row>
    <row r="29" spans="1:80" s="117" customFormat="1" ht="101.25" customHeight="1" thickBot="1" thickTop="1">
      <c r="A29" s="115" t="s">
        <v>481</v>
      </c>
      <c r="B29" s="115" t="s">
        <v>81</v>
      </c>
      <c r="C29" s="116" t="s">
        <v>243</v>
      </c>
      <c r="D29" s="116" t="s">
        <v>418</v>
      </c>
      <c r="E29" s="142" t="s">
        <v>416</v>
      </c>
      <c r="F29" s="116" t="s">
        <v>417</v>
      </c>
      <c r="G29" s="116" t="s">
        <v>419</v>
      </c>
      <c r="H29" s="219"/>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row>
    <row r="30" spans="1:80" s="98" customFormat="1" ht="43.5" customHeight="1" thickBot="1" thickTop="1">
      <c r="A30" s="99" t="s">
        <v>262</v>
      </c>
      <c r="B30" s="99" t="s">
        <v>263</v>
      </c>
      <c r="C30" s="100" t="s">
        <v>88</v>
      </c>
      <c r="D30" s="145" t="s">
        <v>267</v>
      </c>
      <c r="E30" s="146" t="s">
        <v>264</v>
      </c>
      <c r="F30" s="146" t="s">
        <v>265</v>
      </c>
      <c r="G30" s="146" t="s">
        <v>266</v>
      </c>
      <c r="H30" s="219"/>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row>
    <row r="31" spans="1:80" s="98" customFormat="1" ht="74.25" customHeight="1" thickBot="1" thickTop="1">
      <c r="A31" s="99" t="s">
        <v>283</v>
      </c>
      <c r="B31" s="99" t="s">
        <v>284</v>
      </c>
      <c r="C31" s="100" t="s">
        <v>88</v>
      </c>
      <c r="D31" s="145" t="s">
        <v>297</v>
      </c>
      <c r="E31" s="146" t="s">
        <v>285</v>
      </c>
      <c r="F31" s="146" t="s">
        <v>296</v>
      </c>
      <c r="G31" s="146" t="s">
        <v>298</v>
      </c>
      <c r="H31" s="219"/>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row>
    <row r="32" spans="1:80" s="98" customFormat="1" ht="71.25" customHeight="1" thickBot="1" thickTop="1">
      <c r="A32" s="99" t="s">
        <v>388</v>
      </c>
      <c r="B32" s="99" t="s">
        <v>387</v>
      </c>
      <c r="C32" s="100" t="s">
        <v>88</v>
      </c>
      <c r="D32" s="145" t="s">
        <v>393</v>
      </c>
      <c r="E32" s="146" t="s">
        <v>389</v>
      </c>
      <c r="F32" s="146" t="s">
        <v>392</v>
      </c>
      <c r="G32" s="146" t="s">
        <v>391</v>
      </c>
      <c r="H32" s="219"/>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row>
    <row r="33" spans="1:80" s="98" customFormat="1" ht="78" customHeight="1" thickBot="1" thickTop="1">
      <c r="A33" s="99" t="s">
        <v>390</v>
      </c>
      <c r="B33" s="99" t="s">
        <v>387</v>
      </c>
      <c r="C33" s="100" t="s">
        <v>88</v>
      </c>
      <c r="D33" s="145" t="s">
        <v>404</v>
      </c>
      <c r="E33" s="146" t="s">
        <v>401</v>
      </c>
      <c r="F33" s="146" t="s">
        <v>403</v>
      </c>
      <c r="G33" s="146" t="s">
        <v>405</v>
      </c>
      <c r="H33" s="219"/>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row>
    <row r="34" spans="1:80" s="110" customFormat="1" ht="99" customHeight="1" thickBot="1" thickTop="1">
      <c r="A34" s="118" t="s">
        <v>133</v>
      </c>
      <c r="B34" s="118" t="s">
        <v>83</v>
      </c>
      <c r="C34" s="119" t="s">
        <v>82</v>
      </c>
      <c r="D34" s="150" t="s">
        <v>134</v>
      </c>
      <c r="E34" s="150" t="s">
        <v>172</v>
      </c>
      <c r="F34" s="150" t="s">
        <v>179</v>
      </c>
      <c r="G34" s="152" t="s">
        <v>178</v>
      </c>
      <c r="H34" s="219"/>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row>
    <row r="35" spans="1:80" s="110" customFormat="1" ht="43.5" customHeight="1" thickBot="1" thickTop="1">
      <c r="A35" s="118" t="s">
        <v>359</v>
      </c>
      <c r="B35" s="118" t="s">
        <v>358</v>
      </c>
      <c r="C35" s="119" t="s">
        <v>82</v>
      </c>
      <c r="D35" s="150" t="s">
        <v>363</v>
      </c>
      <c r="E35" s="150" t="s">
        <v>361</v>
      </c>
      <c r="F35" s="150" t="s">
        <v>362</v>
      </c>
      <c r="G35" s="152" t="s">
        <v>364</v>
      </c>
      <c r="H35" s="219"/>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row>
    <row r="36" spans="1:80" s="110" customFormat="1" ht="48" customHeight="1" thickBot="1" thickTop="1">
      <c r="A36" s="118" t="s">
        <v>360</v>
      </c>
      <c r="B36" s="118" t="s">
        <v>358</v>
      </c>
      <c r="C36" s="119" t="s">
        <v>82</v>
      </c>
      <c r="D36" s="150" t="s">
        <v>370</v>
      </c>
      <c r="E36" s="150" t="s">
        <v>368</v>
      </c>
      <c r="F36" s="150" t="s">
        <v>369</v>
      </c>
      <c r="G36" s="152" t="s">
        <v>371</v>
      </c>
      <c r="H36" s="219"/>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c r="CB36" s="220"/>
    </row>
    <row r="37" spans="1:80" s="78" customFormat="1" ht="74.25" customHeight="1" thickBot="1" thickTop="1">
      <c r="A37" s="111" t="s">
        <v>199</v>
      </c>
      <c r="B37" s="111" t="s">
        <v>102</v>
      </c>
      <c r="C37" s="112" t="s">
        <v>84</v>
      </c>
      <c r="D37" s="80" t="s">
        <v>148</v>
      </c>
      <c r="E37" s="112" t="s">
        <v>184</v>
      </c>
      <c r="F37" s="154" t="s">
        <v>180</v>
      </c>
      <c r="G37" s="154" t="s">
        <v>181</v>
      </c>
      <c r="H37" s="219"/>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220"/>
      <c r="CB37" s="220"/>
    </row>
    <row r="38" spans="1:80" s="78" customFormat="1" ht="36" customHeight="1" thickBot="1" thickTop="1">
      <c r="A38" s="111" t="s">
        <v>209</v>
      </c>
      <c r="B38" s="111" t="s">
        <v>211</v>
      </c>
      <c r="C38" s="112" t="s">
        <v>84</v>
      </c>
      <c r="D38" s="112" t="s">
        <v>217</v>
      </c>
      <c r="E38" s="155" t="s">
        <v>210</v>
      </c>
      <c r="F38" s="111" t="s">
        <v>215</v>
      </c>
      <c r="G38" s="156" t="s">
        <v>216</v>
      </c>
      <c r="H38" s="219"/>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row>
    <row r="39" spans="1:80" s="78" customFormat="1" ht="88.5" customHeight="1" thickBot="1" thickTop="1">
      <c r="A39" s="111" t="s">
        <v>212</v>
      </c>
      <c r="B39" s="111" t="s">
        <v>213</v>
      </c>
      <c r="C39" s="112" t="s">
        <v>84</v>
      </c>
      <c r="D39" s="112" t="s">
        <v>219</v>
      </c>
      <c r="E39" s="157" t="s">
        <v>214</v>
      </c>
      <c r="F39" s="111" t="s">
        <v>220</v>
      </c>
      <c r="G39" s="156" t="s">
        <v>221</v>
      </c>
      <c r="H39" s="219"/>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c r="CB39" s="220"/>
    </row>
    <row r="40" spans="1:80" s="78" customFormat="1" ht="109.5" customHeight="1" thickBot="1" thickTop="1">
      <c r="A40" s="111" t="s">
        <v>415</v>
      </c>
      <c r="B40" s="111" t="s">
        <v>102</v>
      </c>
      <c r="C40" s="112" t="s">
        <v>84</v>
      </c>
      <c r="D40" s="320" t="s">
        <v>472</v>
      </c>
      <c r="E40" s="155" t="s">
        <v>469</v>
      </c>
      <c r="F40" s="320" t="s">
        <v>470</v>
      </c>
      <c r="G40" s="156" t="s">
        <v>471</v>
      </c>
      <c r="H40" s="219"/>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row>
    <row r="41" spans="1:80" s="136" customFormat="1" ht="90" customHeight="1" thickBot="1" thickTop="1">
      <c r="A41" s="158" t="s">
        <v>143</v>
      </c>
      <c r="B41" s="158" t="s">
        <v>85</v>
      </c>
      <c r="C41" s="159" t="s">
        <v>86</v>
      </c>
      <c r="D41" s="50" t="s">
        <v>151</v>
      </c>
      <c r="E41" s="159" t="s">
        <v>185</v>
      </c>
      <c r="F41" s="160" t="s">
        <v>108</v>
      </c>
      <c r="G41" s="160" t="s">
        <v>109</v>
      </c>
      <c r="H41" s="219"/>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row>
    <row r="42" spans="1:80" s="136" customFormat="1" ht="75" customHeight="1" thickBot="1" thickTop="1">
      <c r="A42" s="158" t="s">
        <v>144</v>
      </c>
      <c r="B42" s="158" t="s">
        <v>85</v>
      </c>
      <c r="C42" s="159" t="s">
        <v>86</v>
      </c>
      <c r="D42" s="50" t="s">
        <v>150</v>
      </c>
      <c r="E42" s="159" t="s">
        <v>186</v>
      </c>
      <c r="F42" s="160" t="s">
        <v>108</v>
      </c>
      <c r="G42" s="160" t="s">
        <v>109</v>
      </c>
      <c r="H42" s="219"/>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row>
    <row r="43" spans="1:80" s="136" customFormat="1" ht="79.5" customHeight="1" thickBot="1" thickTop="1">
      <c r="A43" s="158" t="s">
        <v>145</v>
      </c>
      <c r="B43" s="158" t="s">
        <v>85</v>
      </c>
      <c r="C43" s="159" t="s">
        <v>86</v>
      </c>
      <c r="D43" s="50" t="s">
        <v>148</v>
      </c>
      <c r="E43" s="159" t="s">
        <v>187</v>
      </c>
      <c r="F43" s="160" t="s">
        <v>183</v>
      </c>
      <c r="G43" s="160" t="s">
        <v>182</v>
      </c>
      <c r="H43" s="219"/>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row>
    <row r="44" spans="1:80" s="136" customFormat="1" ht="61.5" customHeight="1" thickBot="1" thickTop="1">
      <c r="A44" s="158" t="s">
        <v>304</v>
      </c>
      <c r="B44" s="158" t="s">
        <v>85</v>
      </c>
      <c r="C44" s="159" t="s">
        <v>86</v>
      </c>
      <c r="D44" s="190" t="s">
        <v>307</v>
      </c>
      <c r="E44" s="191" t="s">
        <v>305</v>
      </c>
      <c r="F44" s="160" t="s">
        <v>306</v>
      </c>
      <c r="G44" s="160" t="s">
        <v>290</v>
      </c>
      <c r="H44" s="219"/>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row>
    <row r="45" spans="1:80" s="177" customFormat="1" ht="66.75" customHeight="1" thickBot="1" thickTop="1">
      <c r="A45" s="330" t="s">
        <v>396</v>
      </c>
      <c r="B45" s="330" t="s">
        <v>87</v>
      </c>
      <c r="C45" s="331" t="s">
        <v>88</v>
      </c>
      <c r="D45" s="332" t="s">
        <v>385</v>
      </c>
      <c r="E45" s="333" t="s">
        <v>397</v>
      </c>
      <c r="F45" s="333" t="s">
        <v>384</v>
      </c>
      <c r="G45" s="333" t="s">
        <v>386</v>
      </c>
      <c r="H45" s="219"/>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row>
    <row r="46" spans="1:80" s="32" customFormat="1" ht="90" customHeight="1" thickBot="1" thickTop="1">
      <c r="A46" s="195" t="s">
        <v>316</v>
      </c>
      <c r="B46" s="195" t="s">
        <v>315</v>
      </c>
      <c r="C46" s="196" t="s">
        <v>318</v>
      </c>
      <c r="D46" s="196" t="s">
        <v>321</v>
      </c>
      <c r="E46" s="196" t="s">
        <v>317</v>
      </c>
      <c r="F46" s="197" t="s">
        <v>320</v>
      </c>
      <c r="G46" s="195" t="s">
        <v>322</v>
      </c>
      <c r="H46" s="219"/>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row>
    <row r="47" spans="1:80" s="32" customFormat="1" ht="127.5" customHeight="1" thickBot="1" thickTop="1">
      <c r="A47" s="175" t="s">
        <v>427</v>
      </c>
      <c r="B47" s="175" t="s">
        <v>428</v>
      </c>
      <c r="C47" s="176" t="s">
        <v>434</v>
      </c>
      <c r="D47" s="310" t="s">
        <v>440</v>
      </c>
      <c r="E47" s="176" t="s">
        <v>426</v>
      </c>
      <c r="F47" s="308" t="s">
        <v>441</v>
      </c>
      <c r="G47" s="175" t="s">
        <v>402</v>
      </c>
      <c r="H47" s="219"/>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row>
    <row r="48" spans="1:80" s="32" customFormat="1" ht="90" customHeight="1" thickBot="1" thickTop="1">
      <c r="A48" s="175" t="s">
        <v>429</v>
      </c>
      <c r="B48" s="175" t="s">
        <v>428</v>
      </c>
      <c r="C48" s="176" t="s">
        <v>434</v>
      </c>
      <c r="D48" s="176" t="s">
        <v>446</v>
      </c>
      <c r="E48" s="176" t="s">
        <v>435</v>
      </c>
      <c r="F48" s="308" t="s">
        <v>447</v>
      </c>
      <c r="G48" s="175" t="s">
        <v>448</v>
      </c>
      <c r="H48" s="219"/>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c r="CB48" s="220"/>
    </row>
    <row r="49" spans="1:80" s="32" customFormat="1" ht="90" customHeight="1" thickBot="1" thickTop="1">
      <c r="A49" s="175" t="s">
        <v>430</v>
      </c>
      <c r="B49" s="175" t="s">
        <v>428</v>
      </c>
      <c r="C49" s="176" t="s">
        <v>434</v>
      </c>
      <c r="D49" s="176" t="s">
        <v>446</v>
      </c>
      <c r="E49" s="176" t="s">
        <v>436</v>
      </c>
      <c r="F49" s="308" t="s">
        <v>447</v>
      </c>
      <c r="G49" s="175" t="s">
        <v>448</v>
      </c>
      <c r="H49" s="219"/>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row>
    <row r="50" spans="1:80" s="32" customFormat="1" ht="90" customHeight="1" thickBot="1" thickTop="1">
      <c r="A50" s="175" t="s">
        <v>431</v>
      </c>
      <c r="B50" s="175" t="s">
        <v>428</v>
      </c>
      <c r="C50" s="176" t="s">
        <v>434</v>
      </c>
      <c r="D50" s="176" t="s">
        <v>452</v>
      </c>
      <c r="E50" s="176" t="s">
        <v>437</v>
      </c>
      <c r="F50" s="308" t="s">
        <v>453</v>
      </c>
      <c r="G50" s="175" t="s">
        <v>454</v>
      </c>
      <c r="H50" s="219"/>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row>
    <row r="51" spans="1:80" s="32" customFormat="1" ht="90" customHeight="1" thickBot="1" thickTop="1">
      <c r="A51" s="175" t="s">
        <v>432</v>
      </c>
      <c r="B51" s="175" t="s">
        <v>428</v>
      </c>
      <c r="C51" s="176" t="s">
        <v>434</v>
      </c>
      <c r="D51" s="176" t="s">
        <v>457</v>
      </c>
      <c r="E51" s="176" t="s">
        <v>438</v>
      </c>
      <c r="F51" s="308" t="s">
        <v>458</v>
      </c>
      <c r="G51" s="175" t="s">
        <v>459</v>
      </c>
      <c r="H51" s="219"/>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row>
    <row r="52" spans="1:80" s="32" customFormat="1" ht="142.5" customHeight="1" thickBot="1" thickTop="1">
      <c r="A52" s="175" t="s">
        <v>433</v>
      </c>
      <c r="B52" s="175" t="s">
        <v>428</v>
      </c>
      <c r="C52" s="176" t="s">
        <v>434</v>
      </c>
      <c r="D52" s="176" t="s">
        <v>460</v>
      </c>
      <c r="E52" s="176" t="s">
        <v>439</v>
      </c>
      <c r="F52" s="308" t="s">
        <v>461</v>
      </c>
      <c r="G52" s="175" t="s">
        <v>290</v>
      </c>
      <c r="H52" s="219"/>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row>
    <row r="53" ht="13.5" thickTop="1"/>
  </sheetData>
  <sheetProtection/>
  <mergeCells count="6">
    <mergeCell ref="F1:G3"/>
    <mergeCell ref="C2:E3"/>
    <mergeCell ref="C4:D4"/>
    <mergeCell ref="F4:G4"/>
    <mergeCell ref="C1:E1"/>
    <mergeCell ref="A1:B4"/>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Z52"/>
  <sheetViews>
    <sheetView zoomScale="90" zoomScaleNormal="90" zoomScalePageLayoutView="0" workbookViewId="0" topLeftCell="A1">
      <pane ySplit="7" topLeftCell="A51" activePane="bottomLeft" state="frozen"/>
      <selection pane="topLeft" activeCell="A1" sqref="A1"/>
      <selection pane="bottomLeft" activeCell="A53" sqref="A53:IV53"/>
    </sheetView>
  </sheetViews>
  <sheetFormatPr defaultColWidth="11.421875" defaultRowHeight="12.75"/>
  <cols>
    <col min="1" max="1" width="25.140625" style="17" customWidth="1"/>
    <col min="2" max="2" width="50.28125" style="7" customWidth="1"/>
    <col min="3" max="3" width="34.140625" style="7" customWidth="1"/>
    <col min="4" max="4" width="16.421875" style="7" customWidth="1"/>
    <col min="5" max="6" width="17.7109375" style="7" customWidth="1"/>
    <col min="7" max="7" width="20.00390625" style="7" customWidth="1"/>
    <col min="8" max="8" width="33.7109375" style="17" customWidth="1"/>
    <col min="9" max="9" width="23.28125" style="7" customWidth="1"/>
    <col min="10" max="10" width="23.421875" style="7" hidden="1" customWidth="1"/>
    <col min="11" max="11" width="24.8515625" style="7" hidden="1" customWidth="1"/>
    <col min="12" max="12" width="27.00390625" style="7" hidden="1" customWidth="1"/>
    <col min="13" max="13" width="28.7109375" style="7" hidden="1" customWidth="1"/>
    <col min="14" max="130" width="11.421875" style="220" customWidth="1"/>
    <col min="131" max="16384" width="11.421875" style="7" customWidth="1"/>
  </cols>
  <sheetData>
    <row r="1" spans="1:13" ht="27.75" customHeight="1">
      <c r="A1" s="484" t="s">
        <v>166</v>
      </c>
      <c r="B1" s="485"/>
      <c r="C1" s="482" t="s">
        <v>0</v>
      </c>
      <c r="D1" s="483"/>
      <c r="E1" s="483"/>
      <c r="F1" s="483"/>
      <c r="G1" s="483"/>
      <c r="H1" s="468"/>
      <c r="I1" s="469"/>
      <c r="J1" s="7" t="s">
        <v>168</v>
      </c>
      <c r="K1" s="7" t="s">
        <v>169</v>
      </c>
      <c r="L1" s="7" t="s">
        <v>170</v>
      </c>
      <c r="M1" s="21" t="s">
        <v>171</v>
      </c>
    </row>
    <row r="2" spans="1:13" ht="27" customHeight="1">
      <c r="A2" s="486"/>
      <c r="B2" s="485"/>
      <c r="C2" s="489" t="s">
        <v>32</v>
      </c>
      <c r="D2" s="490"/>
      <c r="E2" s="490"/>
      <c r="F2" s="490"/>
      <c r="G2" s="490"/>
      <c r="H2" s="470"/>
      <c r="I2" s="471"/>
      <c r="J2" s="7" t="s">
        <v>132</v>
      </c>
      <c r="K2" s="22" t="s">
        <v>97</v>
      </c>
      <c r="L2" s="22" t="s">
        <v>96</v>
      </c>
      <c r="M2" s="22" t="s">
        <v>96</v>
      </c>
    </row>
    <row r="3" spans="1:9" ht="24" customHeight="1" thickBot="1">
      <c r="A3" s="486"/>
      <c r="B3" s="485"/>
      <c r="C3" s="477"/>
      <c r="D3" s="478"/>
      <c r="E3" s="478"/>
      <c r="F3" s="478"/>
      <c r="G3" s="478"/>
      <c r="H3" s="472"/>
      <c r="I3" s="473"/>
    </row>
    <row r="4" spans="1:9" ht="13.5" thickBot="1">
      <c r="A4" s="486"/>
      <c r="B4" s="485"/>
      <c r="C4" s="480" t="s">
        <v>33</v>
      </c>
      <c r="D4" s="481"/>
      <c r="E4" s="491" t="s">
        <v>25</v>
      </c>
      <c r="F4" s="492"/>
      <c r="G4" s="493"/>
      <c r="H4" s="480" t="s">
        <v>6</v>
      </c>
      <c r="I4" s="481"/>
    </row>
    <row r="5" ht="7.5" customHeight="1" thickBot="1"/>
    <row r="6" spans="1:9" ht="25.5" customHeight="1" thickBot="1" thickTop="1">
      <c r="A6" s="487" t="s">
        <v>165</v>
      </c>
      <c r="B6" s="487" t="s">
        <v>26</v>
      </c>
      <c r="C6" s="488" t="s">
        <v>34</v>
      </c>
      <c r="D6" s="488" t="s">
        <v>35</v>
      </c>
      <c r="E6" s="488"/>
      <c r="F6" s="16" t="s">
        <v>167</v>
      </c>
      <c r="G6" s="488" t="s">
        <v>36</v>
      </c>
      <c r="H6" s="487" t="s">
        <v>37</v>
      </c>
      <c r="I6" s="488" t="s">
        <v>38</v>
      </c>
    </row>
    <row r="7" spans="1:9" ht="27" thickBot="1" thickTop="1">
      <c r="A7" s="487"/>
      <c r="B7" s="487"/>
      <c r="C7" s="488"/>
      <c r="D7" s="8" t="s">
        <v>7</v>
      </c>
      <c r="E7" s="8" t="s">
        <v>8</v>
      </c>
      <c r="F7" s="16"/>
      <c r="G7" s="488"/>
      <c r="H7" s="487"/>
      <c r="I7" s="488"/>
    </row>
    <row r="8" spans="1:130" s="87" customFormat="1" ht="44.25" customHeight="1" thickBot="1" thickTop="1">
      <c r="A8" s="88" t="str">
        <f>'IDENTIFICACION DEL RIESGO'!A7</f>
        <v>CI01813-P</v>
      </c>
      <c r="B8" s="88" t="str">
        <f>'IDENTIFICACION DEL RIESGO'!B7</f>
        <v>DIRECCIONAMIENTO ESTRATÉGICO</v>
      </c>
      <c r="C8" s="89" t="str">
        <f>'IDENTIFICACION DEL RIESGO'!D7</f>
        <v>POSIBLE CONSTRUCCIÓN DE LA DOFA DE MANERA INADECUADA</v>
      </c>
      <c r="D8" s="90">
        <v>5</v>
      </c>
      <c r="E8" s="90">
        <v>2</v>
      </c>
      <c r="F8" s="90" t="s">
        <v>17</v>
      </c>
      <c r="G8" s="90" t="s">
        <v>89</v>
      </c>
      <c r="H8" s="207" t="str">
        <f>IF(F8="B",$J$1,IF(F8="M",$K$1,IF(F8="A",$L$1,IF(F8="E",$M$1,"0"))))</f>
        <v>ZONA DE RIESGO ALTA</v>
      </c>
      <c r="I8" s="200" t="str">
        <f aca="true" t="shared" si="0" ref="I8:I26">IF(F8="B",$J$2,IF(F8="M",$K$2,IF(F8="A",$L$2,IF(F8="E",$M$2,"0"))))</f>
        <v>Reducir el Riesgo, Evitar, Compartir o Transferir el Riesgo</v>
      </c>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row>
    <row r="9" spans="1:130" s="87" customFormat="1" ht="40.5" customHeight="1" thickBot="1" thickTop="1">
      <c r="A9" s="88" t="str">
        <f>'IDENTIFICACION DEL RIESGO'!A8</f>
        <v>CA03614-P</v>
      </c>
      <c r="B9" s="88" t="str">
        <f>'IDENTIFICACION DEL RIESGO'!B8</f>
        <v>DIRECCIONAMIENTO ESTRATÉGICO</v>
      </c>
      <c r="C9" s="89" t="str">
        <f>'IDENTIFICACION DEL RIESGO'!D8</f>
        <v>BRINDAR INFORMACIÓN ERRADA DE LA PLANEACIÓN ESTRATÉGICA A LOS FUNCIONARIOS DE LA ENTIDAD</v>
      </c>
      <c r="D9" s="90">
        <v>5</v>
      </c>
      <c r="E9" s="90">
        <v>2</v>
      </c>
      <c r="F9" s="90" t="s">
        <v>17</v>
      </c>
      <c r="G9" s="90" t="s">
        <v>90</v>
      </c>
      <c r="H9" s="207" t="str">
        <f>IF(F9="B",$J$1,IF(F9="M",$K$1,IF(F9="A",$L$1,IF(F9="E",$M$1,"0"))))</f>
        <v>ZONA DE RIESGO ALTA</v>
      </c>
      <c r="I9" s="200" t="str">
        <f t="shared" si="0"/>
        <v>Reducir el Riesgo, Evitar, Compartir o Transferir el Riesgo</v>
      </c>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c r="DM9" s="220"/>
      <c r="DN9" s="220"/>
      <c r="DO9" s="220"/>
      <c r="DP9" s="220"/>
      <c r="DQ9" s="220"/>
      <c r="DR9" s="220"/>
      <c r="DS9" s="220"/>
      <c r="DT9" s="220"/>
      <c r="DU9" s="220"/>
      <c r="DV9" s="220"/>
      <c r="DW9" s="220"/>
      <c r="DX9" s="220"/>
      <c r="DY9" s="220"/>
      <c r="DZ9" s="220"/>
    </row>
    <row r="10" spans="1:130" s="87" customFormat="1" ht="46.5" customHeight="1" thickBot="1" thickTop="1">
      <c r="A10" s="88" t="str">
        <f>'IDENTIFICACION DEL RIESGO'!A9</f>
        <v>CA07014-P</v>
      </c>
      <c r="B10" s="88" t="str">
        <f>'IDENTIFICACION DEL RIESGO'!B9</f>
        <v>DIRECCIONAMIENTO ESTRATÉGICO</v>
      </c>
      <c r="C10" s="89" t="str">
        <f>'IDENTIFICACION DEL RIESGO'!D9</f>
        <v>INCUMPLIMIENTO DEL DECRETO 943 DE MAYO DE 2014 REFERENTE A LA ACTUALIZACIÓN DEL MECI</v>
      </c>
      <c r="D10" s="90">
        <v>4</v>
      </c>
      <c r="E10" s="90">
        <v>2</v>
      </c>
      <c r="F10" s="90" t="s">
        <v>17</v>
      </c>
      <c r="G10" s="90" t="s">
        <v>90</v>
      </c>
      <c r="H10" s="207" t="str">
        <f aca="true" t="shared" si="1" ref="H10:H35">IF(F10="B",$J$1,IF(F10="M",$K$1,IF(F10="A",$L$1,IF(F10="E",$M$1,"0"))))</f>
        <v>ZONA DE RIESGO ALTA</v>
      </c>
      <c r="I10" s="200" t="str">
        <f t="shared" si="0"/>
        <v>Reducir el Riesgo, Evitar, Compartir o Transferir el Riesgo</v>
      </c>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c r="DM10" s="220"/>
      <c r="DN10" s="220"/>
      <c r="DO10" s="220"/>
      <c r="DP10" s="220"/>
      <c r="DQ10" s="220"/>
      <c r="DR10" s="220"/>
      <c r="DS10" s="220"/>
      <c r="DT10" s="220"/>
      <c r="DU10" s="220"/>
      <c r="DV10" s="220"/>
      <c r="DW10" s="220"/>
      <c r="DX10" s="220"/>
      <c r="DY10" s="220"/>
      <c r="DZ10" s="220"/>
    </row>
    <row r="11" spans="1:130" s="87" customFormat="1" ht="45" customHeight="1" thickBot="1" thickTop="1">
      <c r="A11" s="88" t="str">
        <f>'IDENTIFICACION DEL RIESGO'!A10</f>
        <v>CA07114-P</v>
      </c>
      <c r="B11" s="88" t="str">
        <f>'IDENTIFICACION DEL RIESGO'!B10</f>
        <v>DIRECCIONAMIENTO ESTRATÉGICO</v>
      </c>
      <c r="C11" s="89" t="str">
        <f>'IDENTIFICACION DEL RIESGO'!D10</f>
        <v>POSIBLES INCUMPLIMIENTOS REFERENTES A LAS ACTIVIDADES QUE DESARROLLA LA OFICINA</v>
      </c>
      <c r="D11" s="90">
        <v>4</v>
      </c>
      <c r="E11" s="90">
        <v>1</v>
      </c>
      <c r="F11" s="90" t="s">
        <v>16</v>
      </c>
      <c r="G11" s="90" t="s">
        <v>90</v>
      </c>
      <c r="H11" s="207" t="str">
        <f t="shared" si="1"/>
        <v>ZONA DE RIESGO MODERADA</v>
      </c>
      <c r="I11" s="200" t="str">
        <f t="shared" si="0"/>
        <v>Asumir el Riesgo, Reducir el Riesgo</v>
      </c>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c r="DM11" s="220"/>
      <c r="DN11" s="220"/>
      <c r="DO11" s="220"/>
      <c r="DP11" s="220"/>
      <c r="DQ11" s="220"/>
      <c r="DR11" s="220"/>
      <c r="DS11" s="220"/>
      <c r="DT11" s="220"/>
      <c r="DU11" s="220"/>
      <c r="DV11" s="220"/>
      <c r="DW11" s="220"/>
      <c r="DX11" s="220"/>
      <c r="DY11" s="220"/>
      <c r="DZ11" s="220"/>
    </row>
    <row r="12" spans="1:130" s="87" customFormat="1" ht="49.5" customHeight="1" thickBot="1" thickTop="1">
      <c r="A12" s="88" t="str">
        <f>'IDENTIFICACION DEL RIESGO'!A11</f>
        <v>CI03015-P</v>
      </c>
      <c r="B12" s="88" t="str">
        <f>'IDENTIFICACION DEL RIESGO'!B11</f>
        <v>DIRECCIONAMIENTO ESTRATÉGICO</v>
      </c>
      <c r="C12" s="89" t="str">
        <f>'IDENTIFICACION DEL RIESGO'!D11</f>
        <v>POSIBLE INCUMPLIMIENTO DEL NUMERAL 4,2,2  DE LA NORMA MANUAL DE CALIDAD </v>
      </c>
      <c r="D12" s="90">
        <v>4</v>
      </c>
      <c r="E12" s="90">
        <v>3</v>
      </c>
      <c r="F12" s="90" t="s">
        <v>17</v>
      </c>
      <c r="G12" s="90" t="s">
        <v>198</v>
      </c>
      <c r="H12" s="207" t="str">
        <f t="shared" si="1"/>
        <v>ZONA DE RIESGO ALTA</v>
      </c>
      <c r="I12" s="200" t="str">
        <f t="shared" si="0"/>
        <v>Reducir el Riesgo, Evitar, Compartir o Transferir el Riesgo</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row>
    <row r="13" spans="1:130" s="87" customFormat="1" ht="59.25" customHeight="1" thickBot="1" thickTop="1">
      <c r="A13" s="88" t="str">
        <f>'IDENTIFICACION DEL RIESGO'!A12</f>
        <v>CI03115-P</v>
      </c>
      <c r="B13" s="88" t="str">
        <f>'IDENTIFICACION DEL RIESGO'!B12</f>
        <v>DIRECCIONAMIENTO ESTRATÉGICO</v>
      </c>
      <c r="C13" s="89" t="str">
        <f>'IDENTIFICACION DEL RIESGO'!D12</f>
        <v>posible contruccion de la Matriz del Plan Anticorrupción y sus componentes no acorde a la metodologia actual </v>
      </c>
      <c r="D13" s="90">
        <v>4</v>
      </c>
      <c r="E13" s="90">
        <v>3</v>
      </c>
      <c r="F13" s="90" t="s">
        <v>17</v>
      </c>
      <c r="G13" s="90"/>
      <c r="H13" s="207" t="str">
        <f t="shared" si="1"/>
        <v>ZONA DE RIESGO ALTA</v>
      </c>
      <c r="I13" s="200" t="str">
        <f t="shared" si="0"/>
        <v>Reducir el Riesgo, Evitar, Compartir o Transferir el Riesgo</v>
      </c>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0"/>
      <c r="DK13" s="220"/>
      <c r="DL13" s="220"/>
      <c r="DM13" s="220"/>
      <c r="DN13" s="220"/>
      <c r="DO13" s="220"/>
      <c r="DP13" s="220"/>
      <c r="DQ13" s="220"/>
      <c r="DR13" s="220"/>
      <c r="DS13" s="220"/>
      <c r="DT13" s="220"/>
      <c r="DU13" s="220"/>
      <c r="DV13" s="220"/>
      <c r="DW13" s="220"/>
      <c r="DX13" s="220"/>
      <c r="DY13" s="220"/>
      <c r="DZ13" s="220"/>
    </row>
    <row r="14" spans="1:130" s="87" customFormat="1" ht="59.25" customHeight="1" thickBot="1" thickTop="1">
      <c r="A14" s="88" t="str">
        <f>'IDENTIFICACION DEL RIESGO'!A13</f>
        <v>CA00317-P</v>
      </c>
      <c r="B14" s="88" t="str">
        <f>'IDENTIFICACION DEL RIESGO'!B13</f>
        <v>DIRECCIONAMIENTO ESTRATÉGICO</v>
      </c>
      <c r="C14" s="89" t="str">
        <f>'IDENTIFICACION DEL RIESGO'!D13</f>
        <v>NO CONTAR CON LOS INSUMOS COMPLETOS PARA CONSOLIDAR EL INFORME EJECUTIVO DE REVISIÓN POR LA DRECCIÓN </v>
      </c>
      <c r="D14" s="90">
        <v>3</v>
      </c>
      <c r="E14" s="90">
        <v>2</v>
      </c>
      <c r="F14" s="90" t="s">
        <v>16</v>
      </c>
      <c r="G14" s="90"/>
      <c r="H14" s="207" t="str">
        <f t="shared" si="1"/>
        <v>ZONA DE RIESGO MODERADA</v>
      </c>
      <c r="I14" s="20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0"/>
      <c r="DR14" s="220"/>
      <c r="DS14" s="220"/>
      <c r="DT14" s="220"/>
      <c r="DU14" s="220"/>
      <c r="DV14" s="220"/>
      <c r="DW14" s="220"/>
      <c r="DX14" s="220"/>
      <c r="DY14" s="220"/>
      <c r="DZ14" s="220"/>
    </row>
    <row r="15" spans="1:130" s="36" customFormat="1" ht="45" customHeight="1" thickBot="1" thickTop="1">
      <c r="A15" s="77" t="str">
        <f>'IDENTIFICACION DEL RIESGO'!A14</f>
        <v>CA05813-P</v>
      </c>
      <c r="B15" s="77" t="str">
        <f>'IDENTIFICACION DEL RIESGO'!B14</f>
        <v>GESTION DE TIC`S</v>
      </c>
      <c r="C15" s="45" t="str">
        <f>'IDENTIFICACION DEL RIESGO'!D14</f>
        <v>QUE SE INCUMPLA CON LAS POLITICAS DE SEGURIDAD DE LA ENTIDAD</v>
      </c>
      <c r="D15" s="108">
        <v>2</v>
      </c>
      <c r="E15" s="108">
        <v>3</v>
      </c>
      <c r="F15" s="108" t="s">
        <v>16</v>
      </c>
      <c r="G15" s="108" t="s">
        <v>90</v>
      </c>
      <c r="H15" s="208" t="str">
        <f t="shared" si="1"/>
        <v>ZONA DE RIESGO MODERADA</v>
      </c>
      <c r="I15" s="201" t="str">
        <f t="shared" si="0"/>
        <v>Asumir el Riesgo, Reducir el Riesgo</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row>
    <row r="16" spans="1:130" s="36" customFormat="1" ht="66.75" customHeight="1" thickBot="1" thickTop="1">
      <c r="A16" s="77" t="str">
        <f>'IDENTIFICACION DEL RIESGO'!A15</f>
        <v>CA03515-P</v>
      </c>
      <c r="B16" s="77" t="str">
        <f>'IDENTIFICACION DEL RIESGO'!B15</f>
        <v>GESTION DE TIC`S</v>
      </c>
      <c r="C16" s="45" t="str">
        <f>'IDENTIFICACION DEL RIESGO'!D15</f>
        <v>POSIBLE ATAQUE DE SEGURIDAD </v>
      </c>
      <c r="D16" s="109">
        <v>3</v>
      </c>
      <c r="E16" s="109">
        <v>3</v>
      </c>
      <c r="F16" s="109" t="s">
        <v>17</v>
      </c>
      <c r="G16" s="109" t="s">
        <v>154</v>
      </c>
      <c r="H16" s="208" t="str">
        <f t="shared" si="1"/>
        <v>ZONA DE RIESGO ALTA</v>
      </c>
      <c r="I16" s="201" t="str">
        <f t="shared" si="0"/>
        <v>Reducir el Riesgo, Evitar, Compartir o Transferir el Riesgo</v>
      </c>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c r="DM16" s="220"/>
      <c r="DN16" s="220"/>
      <c r="DO16" s="220"/>
      <c r="DP16" s="220"/>
      <c r="DQ16" s="220"/>
      <c r="DR16" s="220"/>
      <c r="DS16" s="220"/>
      <c r="DT16" s="220"/>
      <c r="DU16" s="220"/>
      <c r="DV16" s="220"/>
      <c r="DW16" s="220"/>
      <c r="DX16" s="220"/>
      <c r="DY16" s="220"/>
      <c r="DZ16" s="220"/>
    </row>
    <row r="17" spans="1:130" s="36" customFormat="1" ht="60.75" customHeight="1" thickBot="1" thickTop="1">
      <c r="A17" s="77" t="str">
        <f>'IDENTIFICACION DEL RIESGO'!A16</f>
        <v>CA01316-P</v>
      </c>
      <c r="B17" s="77" t="str">
        <f>'IDENTIFICACION DEL RIESGO'!B16</f>
        <v>GESTION DE TIC`S</v>
      </c>
      <c r="C17" s="45" t="str">
        <f>'IDENTIFICACION DEL RIESGO'!D16</f>
        <v>POSIBLE INSTALACIÓN DE SOFTWARE ILEGAL </v>
      </c>
      <c r="D17" s="109">
        <v>3</v>
      </c>
      <c r="E17" s="109">
        <v>3</v>
      </c>
      <c r="F17" s="109" t="s">
        <v>17</v>
      </c>
      <c r="G17" s="114" t="s">
        <v>251</v>
      </c>
      <c r="H17" s="208" t="str">
        <f t="shared" si="1"/>
        <v>ZONA DE RIESGO ALTA</v>
      </c>
      <c r="I17" s="201" t="str">
        <f t="shared" si="0"/>
        <v>Reducir el Riesgo, Evitar, Compartir o Transferir el Riesgo</v>
      </c>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row>
    <row r="18" spans="1:130" s="36" customFormat="1" ht="60.75" customHeight="1" thickBot="1" thickTop="1">
      <c r="A18" s="77" t="str">
        <f>'IDENTIFICACION DEL RIESGO'!A17</f>
        <v>CA01516-P</v>
      </c>
      <c r="B18" s="77" t="str">
        <f>'IDENTIFICACION DEL RIESGO'!B17</f>
        <v>GESTION DE TIC`S</v>
      </c>
      <c r="C18" s="45" t="str">
        <f>'IDENTIFICACION DEL RIESGO'!D17</f>
        <v>QUE NO SE TENGAN CANALES EFECTIVOS DE COMUNICACIÓN CON EL CIUDADANO </v>
      </c>
      <c r="D18" s="109">
        <v>3</v>
      </c>
      <c r="E18" s="109">
        <v>3</v>
      </c>
      <c r="F18" s="109" t="s">
        <v>17</v>
      </c>
      <c r="G18" s="114" t="s">
        <v>251</v>
      </c>
      <c r="H18" s="208" t="str">
        <f t="shared" si="1"/>
        <v>ZONA DE RIESGO ALTA</v>
      </c>
      <c r="I18" s="201" t="str">
        <f t="shared" si="0"/>
        <v>Reducir el Riesgo, Evitar, Compartir o Transferir el Riesgo</v>
      </c>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0"/>
      <c r="DK18" s="220"/>
      <c r="DL18" s="220"/>
      <c r="DM18" s="220"/>
      <c r="DN18" s="220"/>
      <c r="DO18" s="220"/>
      <c r="DP18" s="220"/>
      <c r="DQ18" s="220"/>
      <c r="DR18" s="220"/>
      <c r="DS18" s="220"/>
      <c r="DT18" s="220"/>
      <c r="DU18" s="220"/>
      <c r="DV18" s="220"/>
      <c r="DW18" s="220"/>
      <c r="DX18" s="220"/>
      <c r="DY18" s="220"/>
      <c r="DZ18" s="220"/>
    </row>
    <row r="19" spans="1:130" s="36" customFormat="1" ht="60.75" customHeight="1" thickBot="1" thickTop="1">
      <c r="A19" s="192" t="str">
        <f>'IDENTIFICACION DEL RIESGO'!A18</f>
        <v>CI00117-P</v>
      </c>
      <c r="B19" s="192" t="str">
        <f>'IDENTIFICACION DEL RIESGO'!B18</f>
        <v>GESTION DE TIC`S</v>
      </c>
      <c r="C19" s="45" t="str">
        <f>'IDENTIFICACION DEL RIESGO'!D18</f>
        <v>INSTALACIÓN DE SOFTWARE  ILEGAL </v>
      </c>
      <c r="D19" s="109">
        <v>4</v>
      </c>
      <c r="E19" s="109">
        <v>4</v>
      </c>
      <c r="F19" s="109" t="s">
        <v>19</v>
      </c>
      <c r="G19" s="114"/>
      <c r="H19" s="208" t="str">
        <f t="shared" si="1"/>
        <v>ZONA DE RIESGO EXTREMA</v>
      </c>
      <c r="I19" s="201" t="str">
        <f t="shared" si="0"/>
        <v>Reducir el Riesgo, Evitar, Compartir o Transferir el Riesgo</v>
      </c>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0"/>
    </row>
    <row r="20" spans="1:130" s="36" customFormat="1" ht="60.75" customHeight="1" thickBot="1" thickTop="1">
      <c r="A20" s="192" t="str">
        <f>'IDENTIFICACION DEL RIESGO'!A19</f>
        <v>CI00317-P</v>
      </c>
      <c r="B20" s="192" t="str">
        <f>'IDENTIFICACION DEL RIESGO'!B19</f>
        <v>GESTION DE TIC`S</v>
      </c>
      <c r="C20" s="45" t="str">
        <f>'IDENTIFICACION DEL RIESGO'!D19</f>
        <v>DAÑO Y DETERIORO DE LOS EQUIPOS DE COMPUTO </v>
      </c>
      <c r="D20" s="109">
        <v>3</v>
      </c>
      <c r="E20" s="109">
        <v>3</v>
      </c>
      <c r="F20" s="109" t="s">
        <v>17</v>
      </c>
      <c r="G20" s="114"/>
      <c r="H20" s="208" t="str">
        <f t="shared" si="1"/>
        <v>ZONA DE RIESGO ALTA</v>
      </c>
      <c r="I20" s="201" t="str">
        <f t="shared" si="0"/>
        <v>Reducir el Riesgo, Evitar, Compartir o Transferir el Riesgo</v>
      </c>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row>
    <row r="21" spans="1:130" s="36" customFormat="1" ht="60.75" customHeight="1" thickBot="1" thickTop="1">
      <c r="A21" s="192" t="str">
        <f>'IDENTIFICACION DEL RIESGO'!A20</f>
        <v>CI00417-P</v>
      </c>
      <c r="B21" s="192" t="str">
        <f>'IDENTIFICACION DEL RIESGO'!B20</f>
        <v>GESTION DE TIC`S</v>
      </c>
      <c r="C21" s="45" t="str">
        <f>'IDENTIFICACION DEL RIESGO'!D20</f>
        <v>QUE NO EXISTA UN PUNTO DE RECUPERACIÓN ANTE DESASTRES </v>
      </c>
      <c r="D21" s="109">
        <v>3</v>
      </c>
      <c r="E21" s="109">
        <v>3</v>
      </c>
      <c r="F21" s="109" t="s">
        <v>17</v>
      </c>
      <c r="G21" s="114"/>
      <c r="H21" s="208" t="str">
        <f t="shared" si="1"/>
        <v>ZONA DE RIESGO ALTA</v>
      </c>
      <c r="I21" s="201" t="str">
        <f t="shared" si="0"/>
        <v>Reducir el Riesgo, Evitar, Compartir o Transferir el Riesgo</v>
      </c>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0"/>
    </row>
    <row r="22" spans="1:130" s="36" customFormat="1" ht="60.75" customHeight="1" thickBot="1" thickTop="1">
      <c r="A22" s="257" t="str">
        <f>'IDENTIFICACION DEL RIESGO'!A21</f>
        <v>CI02217-P</v>
      </c>
      <c r="B22" s="257" t="str">
        <f>'IDENTIFICACION DEL RIESGO'!B21</f>
        <v>GESTION DE TIC`S</v>
      </c>
      <c r="C22" s="45" t="str">
        <f>'IDENTIFICACION DEL RIESGO'!D21</f>
        <v>QUE NO SE REALICE DE MANERA ADECUADA EL MANTENIMIENTO DE LOS EQUIPOS DE COMPUTO DURANTE LA VIGENCIA </v>
      </c>
      <c r="D22" s="109">
        <v>3</v>
      </c>
      <c r="E22" s="109">
        <v>3</v>
      </c>
      <c r="F22" s="109" t="s">
        <v>17</v>
      </c>
      <c r="G22" s="114"/>
      <c r="H22" s="208" t="str">
        <f t="shared" si="1"/>
        <v>ZONA DE RIESGO ALTA</v>
      </c>
      <c r="I22" s="201" t="str">
        <f t="shared" si="0"/>
        <v>Reducir el Riesgo, Evitar, Compartir o Transferir el Riesgo</v>
      </c>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row>
    <row r="23" spans="1:130" s="36" customFormat="1" ht="60.75" customHeight="1" thickBot="1" thickTop="1">
      <c r="A23" s="294" t="str">
        <f>'IDENTIFICACION DEL RIESGO'!A22</f>
        <v>CA1117-P</v>
      </c>
      <c r="B23" s="294" t="str">
        <f>'IDENTIFICACION DEL RIESGO'!B22</f>
        <v>GESTION DE TIC`S</v>
      </c>
      <c r="C23" s="45" t="str">
        <f>'IDENTIFICACION DEL RIESGO'!D22</f>
        <v>QUE NO SE REALICE LA PUBLICACION  DE LA INFORMACIÓN MINIMA A PUBLICAR  EN  LA PAGINA WEB DE LA ENTIDAD COMO EXIGE LA ESTRATEGIA DE TRANSPARENCIA Y ACCESO A LA INFORMACIÓN</v>
      </c>
      <c r="D23" s="109">
        <v>3</v>
      </c>
      <c r="E23" s="109">
        <v>3</v>
      </c>
      <c r="F23" s="109" t="s">
        <v>17</v>
      </c>
      <c r="G23" s="114"/>
      <c r="H23" s="208" t="str">
        <f t="shared" si="1"/>
        <v>ZONA DE RIESGO ALTA</v>
      </c>
      <c r="I23" s="201" t="str">
        <f t="shared" si="0"/>
        <v>Reducir el Riesgo, Evitar, Compartir o Transferir el Riesgo</v>
      </c>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row>
    <row r="24" spans="1:130" s="110" customFormat="1" ht="50.25" customHeight="1" thickBot="1" thickTop="1">
      <c r="A24" s="76" t="str">
        <f>'IDENTIFICACION DEL RIESGO'!A23</f>
        <v>CA06213-P
CA07814-P</v>
      </c>
      <c r="B24" s="76" t="str">
        <f>'IDENTIFICACION DEL RIESGO'!B23</f>
        <v>MEDICION Y MEJORA</v>
      </c>
      <c r="C24" s="56" t="str">
        <f>'IDENTIFICACION DEL RIESGO'!D23</f>
        <v>DEBILIDADES EN LA MEDICION DEL PROCESO </v>
      </c>
      <c r="D24" s="120">
        <v>4</v>
      </c>
      <c r="E24" s="120">
        <v>1</v>
      </c>
      <c r="F24" s="120" t="s">
        <v>16</v>
      </c>
      <c r="G24" s="120" t="s">
        <v>90</v>
      </c>
      <c r="H24" s="209" t="str">
        <f t="shared" si="1"/>
        <v>ZONA DE RIESGO MODERADA</v>
      </c>
      <c r="I24" s="202" t="str">
        <f t="shared" si="0"/>
        <v>Asumir el Riesgo, Reducir el Riesgo</v>
      </c>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20"/>
    </row>
    <row r="25" spans="1:130" s="110" customFormat="1" ht="60.75" customHeight="1" thickBot="1" thickTop="1">
      <c r="A25" s="76" t="str">
        <f>'IDENTIFICACION DEL RIESGO'!A24</f>
        <v>CA00617-P</v>
      </c>
      <c r="B25" s="76" t="str">
        <f>'IDENTIFICACION DEL RIESGO'!B24</f>
        <v>MEDICION Y MEJORA</v>
      </c>
      <c r="C25" s="56" t="str">
        <f>'IDENTIFICACION DEL RIESGO'!D24</f>
        <v>QUE NO SE CUENTE CON LOS INDICADORES ADECUADOS PARA MEDIR LA GESTIÓN DEL PROCESO </v>
      </c>
      <c r="D25" s="120">
        <v>4</v>
      </c>
      <c r="E25" s="120">
        <v>3</v>
      </c>
      <c r="F25" s="120" t="s">
        <v>17</v>
      </c>
      <c r="G25" s="120" t="s">
        <v>188</v>
      </c>
      <c r="H25" s="209" t="str">
        <f t="shared" si="1"/>
        <v>ZONA DE RIESGO ALTA</v>
      </c>
      <c r="I25" s="202" t="str">
        <f t="shared" si="0"/>
        <v>Reducir el Riesgo, Evitar, Compartir o Transferir el Riesgo</v>
      </c>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row>
    <row r="26" spans="1:130" s="110" customFormat="1" ht="60.75" customHeight="1" thickBot="1" thickTop="1">
      <c r="A26" s="76" t="str">
        <f>'IDENTIFICACION DEL RIESGO'!A25</f>
        <v>CA00717-P</v>
      </c>
      <c r="B26" s="259" t="str">
        <f>'IDENTIFICACION DEL RIESGO'!B25</f>
        <v>MEDICION Y MEJORA</v>
      </c>
      <c r="C26" s="260" t="str">
        <f>'IDENTIFICACION DEL RIESGO'!D25</f>
        <v>QUE NO SE MIDA DE MANERA ADECUADA LA CONFORMIDAD DEL SISTEMA DE GESTIÓN </v>
      </c>
      <c r="D26" s="120">
        <v>4</v>
      </c>
      <c r="E26" s="120">
        <v>3</v>
      </c>
      <c r="F26" s="120" t="s">
        <v>17</v>
      </c>
      <c r="G26" s="120" t="s">
        <v>188</v>
      </c>
      <c r="H26" s="209" t="str">
        <f t="shared" si="1"/>
        <v>ZONA DE RIESGO ALTA</v>
      </c>
      <c r="I26" s="202" t="str">
        <f t="shared" si="0"/>
        <v>Reducir el Riesgo, Evitar, Compartir o Transferir el Riesgo</v>
      </c>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row>
    <row r="27" spans="1:130" s="78" customFormat="1" ht="75.75" customHeight="1" thickBot="1" thickTop="1">
      <c r="A27" s="81" t="str">
        <f>'IDENTIFICACION DEL RIESGO'!A26</f>
        <v>CI04115-P</v>
      </c>
      <c r="B27" s="81" t="str">
        <f>'IDENTIFICACION DEL RIESGO'!B26</f>
        <v>GESTION DOCUMENTAL</v>
      </c>
      <c r="C27" s="80" t="str">
        <f>'IDENTIFICACION DEL RIESGO'!D26</f>
        <v>POSIBLE DEMORA EN LA CREACIÓN DE LOS EXPEDIENTES VIRTUALES </v>
      </c>
      <c r="D27" s="96">
        <v>3</v>
      </c>
      <c r="E27" s="81">
        <v>3</v>
      </c>
      <c r="F27" s="96" t="s">
        <v>17</v>
      </c>
      <c r="G27" s="96" t="s">
        <v>188</v>
      </c>
      <c r="H27" s="210" t="str">
        <f t="shared" si="1"/>
        <v>ZONA DE RIESGO ALTA</v>
      </c>
      <c r="I27" s="203" t="str">
        <f aca="true" t="shared" si="2" ref="I27:I39">IF(F27="B",$J$2,IF(F27="M",$K$2,IF(F27="A",$L$2,IF(F27="E",$M$2,"0"))))</f>
        <v>Reducir el Riesgo, Evitar, Compartir o Transferir el Riesgo</v>
      </c>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0"/>
    </row>
    <row r="28" spans="1:130" s="78" customFormat="1" ht="75.75" customHeight="1" thickBot="1" thickTop="1">
      <c r="A28" s="81" t="str">
        <f>'IDENTIFICACION DEL RIESGO'!A27</f>
        <v>CI00817-P</v>
      </c>
      <c r="B28" s="81" t="str">
        <f>'IDENTIFICACION DEL RIESGO'!B27</f>
        <v>GESTION DOCUMENTAL</v>
      </c>
      <c r="C28" s="80" t="str">
        <f>'IDENTIFICACION DEL RIESGO'!D27</f>
        <v>DETERIORO DE LOS DOCUMENTOS DE ARCHIVO, PAPEL,FOTOGRAFIAS,MAGNETICO.  </v>
      </c>
      <c r="D28" s="96">
        <v>4</v>
      </c>
      <c r="E28" s="81">
        <v>3</v>
      </c>
      <c r="F28" s="96" t="s">
        <v>17</v>
      </c>
      <c r="G28" s="96" t="s">
        <v>200</v>
      </c>
      <c r="H28" s="210" t="str">
        <f t="shared" si="1"/>
        <v>ZONA DE RIESGO ALTA</v>
      </c>
      <c r="I28" s="203" t="str">
        <f t="shared" si="2"/>
        <v>Reducir el Riesgo, Evitar, Compartir o Transferir el Riesgo</v>
      </c>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row>
    <row r="29" spans="1:130" s="117" customFormat="1" ht="60.75" customHeight="1" thickBot="1" thickTop="1">
      <c r="A29" s="141" t="str">
        <f>'IDENTIFICACION DEL RIESGO'!A28</f>
        <v>CA01317-P</v>
      </c>
      <c r="B29" s="141" t="str">
        <f>'IDENTIFICACION DEL RIESGO'!B28</f>
        <v>ATENCIÓN AL CIUDADANO</v>
      </c>
      <c r="C29" s="139" t="str">
        <f>'IDENTIFICACION DEL RIESGO'!D28</f>
        <v>INCREMENTO EN EL NÚMERO DE PQRSD A NIVEL NACIONAL </v>
      </c>
      <c r="D29" s="143">
        <v>4</v>
      </c>
      <c r="E29" s="143">
        <v>3</v>
      </c>
      <c r="F29" s="143" t="s">
        <v>17</v>
      </c>
      <c r="G29" s="143" t="s">
        <v>188</v>
      </c>
      <c r="H29" s="211" t="str">
        <f>IF(F29="B",$J$1,IF(F29="M",$K$1,IF(F29="A",$L$1,IF(F29="E",$M$1,"0"))))</f>
        <v>ZONA DE RIESGO ALTA</v>
      </c>
      <c r="I29" s="204" t="str">
        <f t="shared" si="2"/>
        <v>Reducir el Riesgo, Evitar, Compartir o Transferir el Riesgo</v>
      </c>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0"/>
      <c r="CX29" s="220"/>
      <c r="CY29" s="220"/>
      <c r="CZ29" s="220"/>
      <c r="DA29" s="220"/>
      <c r="DB29" s="220"/>
      <c r="DC29" s="220"/>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20"/>
    </row>
    <row r="30" spans="1:130" s="117" customFormat="1" ht="60.75" customHeight="1" thickBot="1" thickTop="1">
      <c r="A30" s="295" t="str">
        <f>'IDENTIFICACION DEL RIESGO'!A29</f>
        <v>CA01917-P</v>
      </c>
      <c r="B30" s="295" t="str">
        <f>'IDENTIFICACION DEL RIESGO'!B29</f>
        <v>ATENCIÓN AL CIUDADANO</v>
      </c>
      <c r="C30" s="139" t="str">
        <f>'IDENTIFICACION DEL RIESGO'!D29</f>
        <v>QUE NO SE PUEDA MEDIR EL NIVEL DE SATISFACCIÓN DEL USUSARIO Y/O CIUDADANO CON EL SERVICIO QUE SE ESTÁ PRESTANDO EN LA ENTIDAD.</v>
      </c>
      <c r="D30" s="143">
        <v>3</v>
      </c>
      <c r="E30" s="143">
        <v>3</v>
      </c>
      <c r="F30" s="143" t="s">
        <v>17</v>
      </c>
      <c r="G30" s="143" t="s">
        <v>200</v>
      </c>
      <c r="H30" s="211" t="str">
        <f>IF(F30="B",$J$1,IF(F30="M",$K$1,IF(F30="A",$L$1,IF(F30="E",$M$1,"0"))))</f>
        <v>ZONA DE RIESGO ALTA</v>
      </c>
      <c r="I30" s="204" t="str">
        <f t="shared" si="2"/>
        <v>Reducir el Riesgo, Evitar, Compartir o Transferir el Riesgo</v>
      </c>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row>
    <row r="31" spans="1:130" s="98" customFormat="1" ht="88.5" customHeight="1" thickBot="1" thickTop="1">
      <c r="A31" s="39" t="str">
        <f>'IDENTIFICACION DEL RIESGO'!A30</f>
        <v>CI00916-P</v>
      </c>
      <c r="B31" s="39" t="str">
        <f>'IDENTIFICACION DEL RIESGO'!B30</f>
        <v>GESTIÓN DE SERVICIOS DE SALUD  (TUMACO)  </v>
      </c>
      <c r="C31" s="39" t="str">
        <f>'IDENTIFICACION DEL RIESGO'!D30</f>
        <v>Incumplimiento del procedimiento Elaboración de carnets de Salud </v>
      </c>
      <c r="D31" s="97">
        <v>3</v>
      </c>
      <c r="E31" s="97">
        <v>3</v>
      </c>
      <c r="F31" s="97" t="s">
        <v>16</v>
      </c>
      <c r="G31" s="97"/>
      <c r="H31" s="212" t="str">
        <f t="shared" si="1"/>
        <v>ZONA DE RIESGO MODERADA</v>
      </c>
      <c r="I31" s="205" t="str">
        <f t="shared" si="2"/>
        <v>Asumir el Riesgo, Reducir el Riesgo</v>
      </c>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row>
    <row r="32" spans="1:130" s="98" customFormat="1" ht="88.5" customHeight="1" thickBot="1" thickTop="1">
      <c r="A32" s="39" t="str">
        <f>'IDENTIFICACION DEL RIESGO'!A31</f>
        <v>CA01117-P</v>
      </c>
      <c r="B32" s="39" t="str">
        <f>'IDENTIFICACION DEL RIESGO'!B31</f>
        <v>GESTIÓN DE SERVICIOS DE SALUD</v>
      </c>
      <c r="C32" s="39" t="str">
        <f>'IDENTIFICACION DEL RIESGO'!D31</f>
        <v>QUE NO SE CUENTE CON LOS LINEAMIENTOS DEL HACER DEL PROCESO  </v>
      </c>
      <c r="D32" s="97">
        <v>3</v>
      </c>
      <c r="E32" s="97">
        <v>3</v>
      </c>
      <c r="F32" s="97" t="s">
        <v>299</v>
      </c>
      <c r="G32" s="97"/>
      <c r="H32" s="212" t="str">
        <f t="shared" si="1"/>
        <v>ZONA DE RIESGO ALTA</v>
      </c>
      <c r="I32" s="205" t="str">
        <f t="shared" si="2"/>
        <v>Reducir el Riesgo, Evitar, Compartir o Transferir el Riesgo</v>
      </c>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row>
    <row r="33" spans="1:130" s="98" customFormat="1" ht="88.5" customHeight="1" thickBot="1" thickTop="1">
      <c r="A33" s="39" t="str">
        <f>'IDENTIFICACION DEL RIESGO'!A32</f>
        <v>CI01717-P</v>
      </c>
      <c r="B33" s="39" t="str">
        <f>'IDENTIFICACION DEL RIESGO'!B32</f>
        <v>SERVICIOS DE SALUD (SUBDIRECCION DE PRESTACIONES SOCIALES)</v>
      </c>
      <c r="C33" s="39" t="str">
        <f>'IDENTIFICACION DEL RIESGO'!D32</f>
        <v>QUE NO  SE DE CUMPLIMIENTO A LAS ACTIVIDADES DE TRAMITES (DESACATO Y SANCIÓN)  POR PARTE DE LOS ABOGADOS SUSTANCIADORES </v>
      </c>
      <c r="D33" s="97">
        <v>4</v>
      </c>
      <c r="E33" s="97">
        <v>4</v>
      </c>
      <c r="F33" s="97" t="s">
        <v>19</v>
      </c>
      <c r="G33" s="97"/>
      <c r="H33" s="212" t="str">
        <f t="shared" si="1"/>
        <v>ZONA DE RIESGO EXTREMA</v>
      </c>
      <c r="I33" s="205" t="str">
        <f t="shared" si="2"/>
        <v>Reducir el Riesgo, Evitar, Compartir o Transferir el Riesgo</v>
      </c>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row>
    <row r="34" spans="1:130" s="98" customFormat="1" ht="88.5" customHeight="1" thickBot="1" thickTop="1">
      <c r="A34" s="39" t="str">
        <f>'IDENTIFICACION DEL RIESGO'!A33</f>
        <v>CI01817-P</v>
      </c>
      <c r="B34" s="39" t="str">
        <f>'IDENTIFICACION DEL RIESGO'!B33</f>
        <v>SERVICIOS DE SALUD (SUBDIRECCION DE PRESTACIONES SOCIALES)</v>
      </c>
      <c r="C34" s="39" t="str">
        <f>'IDENTIFICACION DEL RIESGO'!D33</f>
        <v>QUE LA INFORMACIÓN DIRIGIDA AL SUBDIRECTOR NO SEA ALLEGADA </v>
      </c>
      <c r="D34" s="97">
        <v>3</v>
      </c>
      <c r="E34" s="97">
        <v>3</v>
      </c>
      <c r="F34" s="97" t="s">
        <v>17</v>
      </c>
      <c r="G34" s="97"/>
      <c r="H34" s="212" t="str">
        <f t="shared" si="1"/>
        <v>ZONA DE RIESGO ALTA</v>
      </c>
      <c r="I34" s="205" t="str">
        <f t="shared" si="2"/>
        <v>Reducir el Riesgo, Evitar, Compartir o Transferir el Riesgo</v>
      </c>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c r="DS34" s="220"/>
      <c r="DT34" s="220"/>
      <c r="DU34" s="220"/>
      <c r="DV34" s="220"/>
      <c r="DW34" s="220"/>
      <c r="DX34" s="220"/>
      <c r="DY34" s="220"/>
      <c r="DZ34" s="220"/>
    </row>
    <row r="35" spans="1:130" s="110" customFormat="1" ht="60.75" customHeight="1" thickBot="1" thickTop="1">
      <c r="A35" s="76" t="str">
        <f>'IDENTIFICACION DEL RIESGO'!A34</f>
        <v>CA05413-P</v>
      </c>
      <c r="B35" s="76" t="str">
        <f>'IDENTIFICACION DEL RIESGO'!B34</f>
        <v>GESTION DE RECURSOS FINANCIEROS</v>
      </c>
      <c r="C35" s="56" t="str">
        <f>'IDENTIFICACION DEL RIESGO'!D34</f>
        <v>QUE LA DOCUMENTACION DEL PROCESO NO SE RECUPERE CON OPORTUNIDAD</v>
      </c>
      <c r="D35" s="120">
        <v>3</v>
      </c>
      <c r="E35" s="120">
        <v>2</v>
      </c>
      <c r="F35" s="120" t="s">
        <v>16</v>
      </c>
      <c r="G35" s="120" t="s">
        <v>90</v>
      </c>
      <c r="H35" s="209" t="str">
        <f t="shared" si="1"/>
        <v>ZONA DE RIESGO MODERADA</v>
      </c>
      <c r="I35" s="202" t="str">
        <f t="shared" si="2"/>
        <v>Asumir el Riesgo, Reducir el Riesgo</v>
      </c>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row>
    <row r="36" spans="1:130" s="110" customFormat="1" ht="60.75" customHeight="1" thickBot="1" thickTop="1">
      <c r="A36" s="193" t="str">
        <f>'IDENTIFICACION DEL RIESGO'!A35</f>
        <v>CI01117-P</v>
      </c>
      <c r="B36" s="193" t="str">
        <f>'IDENTIFICACION DEL RIESGO'!B35</f>
        <v>GESTION DE RECURSOS FINANCIEROS (CONTABILIDAD) </v>
      </c>
      <c r="C36" s="56" t="str">
        <f>'IDENTIFICACION DEL RIESGO'!D35</f>
        <v>QUE NO SE CUENTE CON EL DOCUMENTO FUENTE DE LA ENTIDAD BANCARIA QUE DA EVIDENCIA DE LA CONCILIACIÓN (EXTRACTO BANCARIO)  </v>
      </c>
      <c r="D36" s="120">
        <v>3</v>
      </c>
      <c r="E36" s="120">
        <v>2</v>
      </c>
      <c r="F36" s="120" t="s">
        <v>16</v>
      </c>
      <c r="G36" s="120" t="s">
        <v>90</v>
      </c>
      <c r="H36" s="209" t="str">
        <f aca="true" t="shared" si="3" ref="H36:H49">IF(F36="B",$J$1,IF(F36="M",$K$1,IF(F36="A",$L$1,IF(F36="E",$M$1,"0"))))</f>
        <v>ZONA DE RIESGO MODERADA</v>
      </c>
      <c r="I36" s="202" t="str">
        <f t="shared" si="2"/>
        <v>Asumir el Riesgo, Reducir el Riesgo</v>
      </c>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220"/>
      <c r="CY36" s="220"/>
      <c r="CZ36" s="220"/>
      <c r="DA36" s="220"/>
      <c r="DB36" s="220"/>
      <c r="DC36" s="220"/>
      <c r="DD36" s="220"/>
      <c r="DE36" s="220"/>
      <c r="DF36" s="220"/>
      <c r="DG36" s="220"/>
      <c r="DH36" s="220"/>
      <c r="DI36" s="220"/>
      <c r="DJ36" s="220"/>
      <c r="DK36" s="220"/>
      <c r="DL36" s="220"/>
      <c r="DM36" s="220"/>
      <c r="DN36" s="220"/>
      <c r="DO36" s="220"/>
      <c r="DP36" s="220"/>
      <c r="DQ36" s="220"/>
      <c r="DR36" s="220"/>
      <c r="DS36" s="220"/>
      <c r="DT36" s="220"/>
      <c r="DU36" s="220"/>
      <c r="DV36" s="220"/>
      <c r="DW36" s="220"/>
      <c r="DX36" s="220"/>
      <c r="DY36" s="220"/>
      <c r="DZ36" s="220"/>
    </row>
    <row r="37" spans="1:130" s="110" customFormat="1" ht="60.75" customHeight="1" thickBot="1" thickTop="1">
      <c r="A37" s="193" t="str">
        <f>'IDENTIFICACION DEL RIESGO'!A36</f>
        <v>CI01217-P</v>
      </c>
      <c r="B37" s="193" t="str">
        <f>'IDENTIFICACION DEL RIESGO'!B36</f>
        <v>GESTION DE RECURSOS FINANCIEROS (CONTABILIDAD) </v>
      </c>
      <c r="C37" s="56" t="str">
        <f>'IDENTIFICACION DEL RIESGO'!D36</f>
        <v>INCUMPLIMIENTO DEL INSTRUCTIVO ESTABLECIDO PARA EL MANEJO DEL ARCHIVO DE GESTIÓN  </v>
      </c>
      <c r="D37" s="120">
        <v>3</v>
      </c>
      <c r="E37" s="120">
        <v>2</v>
      </c>
      <c r="F37" s="120" t="s">
        <v>16</v>
      </c>
      <c r="G37" s="120" t="s">
        <v>90</v>
      </c>
      <c r="H37" s="209" t="str">
        <f t="shared" si="3"/>
        <v>ZONA DE RIESGO MODERADA</v>
      </c>
      <c r="I37" s="202" t="str">
        <f t="shared" si="2"/>
        <v>Asumir el Riesgo, Reducir el Riesgo</v>
      </c>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220"/>
      <c r="CB37" s="220"/>
      <c r="CC37" s="220"/>
      <c r="CD37" s="220"/>
      <c r="CE37" s="220"/>
      <c r="CF37" s="220"/>
      <c r="CG37" s="220"/>
      <c r="CH37" s="220"/>
      <c r="CI37" s="220"/>
      <c r="CJ37" s="220"/>
      <c r="CK37" s="220"/>
      <c r="CL37" s="220"/>
      <c r="CM37" s="220"/>
      <c r="CN37" s="220"/>
      <c r="CO37" s="220"/>
      <c r="CP37" s="220"/>
      <c r="CQ37" s="220"/>
      <c r="CR37" s="220"/>
      <c r="CS37" s="220"/>
      <c r="CT37" s="220"/>
      <c r="CU37" s="220"/>
      <c r="CV37" s="220"/>
      <c r="CW37" s="220"/>
      <c r="CX37" s="220"/>
      <c r="CY37" s="220"/>
      <c r="CZ37" s="220"/>
      <c r="DA37" s="220"/>
      <c r="DB37" s="220"/>
      <c r="DC37" s="220"/>
      <c r="DD37" s="220"/>
      <c r="DE37" s="220"/>
      <c r="DF37" s="220"/>
      <c r="DG37" s="220"/>
      <c r="DH37" s="220"/>
      <c r="DI37" s="220"/>
      <c r="DJ37" s="220"/>
      <c r="DK37" s="220"/>
      <c r="DL37" s="220"/>
      <c r="DM37" s="220"/>
      <c r="DN37" s="220"/>
      <c r="DO37" s="220"/>
      <c r="DP37" s="220"/>
      <c r="DQ37" s="220"/>
      <c r="DR37" s="220"/>
      <c r="DS37" s="220"/>
      <c r="DT37" s="220"/>
      <c r="DU37" s="220"/>
      <c r="DV37" s="220"/>
      <c r="DW37" s="220"/>
      <c r="DX37" s="220"/>
      <c r="DY37" s="220"/>
      <c r="DZ37" s="220"/>
    </row>
    <row r="38" spans="1:130" s="78" customFormat="1" ht="60.75" customHeight="1" thickBot="1" thickTop="1">
      <c r="A38" s="81" t="str">
        <f>'IDENTIFICACION DEL RIESGO'!A37</f>
        <v>CA00115-P</v>
      </c>
      <c r="B38" s="81" t="str">
        <f>'IDENTIFICACION DEL RIESGO'!B37</f>
        <v>GESTION DE SERVICIOS ADMINISTRATIVOS</v>
      </c>
      <c r="C38" s="80" t="str">
        <f>'IDENTIFICACION DEL RIESGO'!D37</f>
        <v>QUE NO SE TOMEN LAS ACCIONES DE MEJORA EN EL CUMPLIMIENTO DEL OBJETIVO DEL PROCESO </v>
      </c>
      <c r="D38" s="96">
        <v>3</v>
      </c>
      <c r="E38" s="96">
        <v>3</v>
      </c>
      <c r="F38" s="96" t="s">
        <v>17</v>
      </c>
      <c r="G38" s="96" t="s">
        <v>90</v>
      </c>
      <c r="H38" s="210" t="str">
        <f t="shared" si="3"/>
        <v>ZONA DE RIESGO ALTA</v>
      </c>
      <c r="I38" s="203" t="str">
        <f t="shared" si="2"/>
        <v>Reducir el Riesgo, Evitar, Compartir o Transferir el Riesgo</v>
      </c>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220"/>
      <c r="CY38" s="220"/>
      <c r="CZ38" s="220"/>
      <c r="DA38" s="220"/>
      <c r="DB38" s="220"/>
      <c r="DC38" s="220"/>
      <c r="DD38" s="220"/>
      <c r="DE38" s="220"/>
      <c r="DF38" s="220"/>
      <c r="DG38" s="220"/>
      <c r="DH38" s="220"/>
      <c r="DI38" s="220"/>
      <c r="DJ38" s="220"/>
      <c r="DK38" s="220"/>
      <c r="DL38" s="220"/>
      <c r="DM38" s="220"/>
      <c r="DN38" s="220"/>
      <c r="DO38" s="220"/>
      <c r="DP38" s="220"/>
      <c r="DQ38" s="220"/>
      <c r="DR38" s="220"/>
      <c r="DS38" s="220"/>
      <c r="DT38" s="220"/>
      <c r="DU38" s="220"/>
      <c r="DV38" s="220"/>
      <c r="DW38" s="220"/>
      <c r="DX38" s="220"/>
      <c r="DY38" s="220"/>
      <c r="DZ38" s="220"/>
    </row>
    <row r="39" spans="1:130" s="78" customFormat="1" ht="61.5" customHeight="1" thickBot="1" thickTop="1">
      <c r="A39" s="81" t="str">
        <f>'IDENTIFICACION DEL RIESGO'!A38</f>
        <v>CI04015-P</v>
      </c>
      <c r="B39" s="81" t="str">
        <f>'IDENTIFICACION DEL RIESGO'!B38</f>
        <v>GESTION DE SERVICIOS ADMINISTRATIVOS (CALI)</v>
      </c>
      <c r="C39" s="80" t="str">
        <f>'IDENTIFICACION DEL RIESGO'!D38</f>
        <v>Demora en los tramites y peticiones de los clientes externos</v>
      </c>
      <c r="D39" s="96">
        <v>3</v>
      </c>
      <c r="E39" s="96">
        <v>3</v>
      </c>
      <c r="F39" s="96" t="s">
        <v>17</v>
      </c>
      <c r="G39" s="96" t="s">
        <v>200</v>
      </c>
      <c r="H39" s="210" t="str">
        <f t="shared" si="3"/>
        <v>ZONA DE RIESGO ALTA</v>
      </c>
      <c r="I39" s="203" t="str">
        <f t="shared" si="2"/>
        <v>Reducir el Riesgo, Evitar, Compartir o Transferir el Riesgo</v>
      </c>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0"/>
      <c r="CW39" s="220"/>
      <c r="CX39" s="220"/>
      <c r="CY39" s="220"/>
      <c r="CZ39" s="220"/>
      <c r="DA39" s="220"/>
      <c r="DB39" s="220"/>
      <c r="DC39" s="220"/>
      <c r="DD39" s="220"/>
      <c r="DE39" s="220"/>
      <c r="DF39" s="220"/>
      <c r="DG39" s="220"/>
      <c r="DH39" s="220"/>
      <c r="DI39" s="220"/>
      <c r="DJ39" s="220"/>
      <c r="DK39" s="220"/>
      <c r="DL39" s="220"/>
      <c r="DM39" s="220"/>
      <c r="DN39" s="220"/>
      <c r="DO39" s="220"/>
      <c r="DP39" s="220"/>
      <c r="DQ39" s="220"/>
      <c r="DR39" s="220"/>
      <c r="DS39" s="220"/>
      <c r="DT39" s="220"/>
      <c r="DU39" s="220"/>
      <c r="DV39" s="220"/>
      <c r="DW39" s="220"/>
      <c r="DX39" s="220"/>
      <c r="DY39" s="220"/>
      <c r="DZ39" s="220"/>
    </row>
    <row r="40" spans="1:130" s="78" customFormat="1" ht="61.5" customHeight="1" thickBot="1" thickTop="1">
      <c r="A40" s="81" t="str">
        <f>'IDENTIFICACION DEL RIESGO'!A39</f>
        <v>CI03915-P</v>
      </c>
      <c r="B40" s="81" t="str">
        <f>'IDENTIFICACION DEL RIESGO'!B39</f>
        <v>GESTION DE SERVICIOS ADMINISTRATIVOS (BUENAVENTURA) </v>
      </c>
      <c r="C40" s="80" t="str">
        <f>'IDENTIFICACION DEL RIESGO'!D39</f>
        <v>PERDIDA DE INFORMACION, MANO DE OBRA, DAÑOS EN LOS EQUIPOS ELECTRICOS EN LA OFICINA DE BUENAVENTURA</v>
      </c>
      <c r="D40" s="96">
        <v>3</v>
      </c>
      <c r="E40" s="96">
        <v>2</v>
      </c>
      <c r="F40" s="96" t="s">
        <v>16</v>
      </c>
      <c r="G40" s="96" t="s">
        <v>188</v>
      </c>
      <c r="H40" s="210" t="str">
        <f t="shared" si="3"/>
        <v>ZONA DE RIESGO MODERADA</v>
      </c>
      <c r="I40" s="203" t="str">
        <f aca="true" t="shared" si="4" ref="I40:I52">IF(F40="B",$J$2,IF(F40="M",$K$2,IF(F40="A",$L$2,IF(F40="E",$M$2,"0"))))</f>
        <v>Asumir el Riesgo, Reducir el Riesgo</v>
      </c>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row>
    <row r="41" spans="1:130" s="78" customFormat="1" ht="60.75" customHeight="1" thickBot="1" thickTop="1">
      <c r="A41" s="81" t="str">
        <f>'IDENTIFICACION DEL RIESGO'!A40</f>
        <v>CA1917-P</v>
      </c>
      <c r="B41" s="81" t="str">
        <f>'IDENTIFICACION DEL RIESGO'!B40</f>
        <v>GESTION DE SERVICIOS ADMINISTRATIVOS</v>
      </c>
      <c r="C41" s="80" t="str">
        <f>'IDENTIFICACION DEL RIESGO'!D40</f>
        <v>PERDIDA DE LOS BIENES DE LA ENTIDAD </v>
      </c>
      <c r="D41" s="96">
        <v>3</v>
      </c>
      <c r="E41" s="96">
        <v>4</v>
      </c>
      <c r="F41" s="96" t="s">
        <v>19</v>
      </c>
      <c r="G41" s="96"/>
      <c r="H41" s="210" t="str">
        <f t="shared" si="3"/>
        <v>ZONA DE RIESGO EXTREMA</v>
      </c>
      <c r="I41" s="203" t="str">
        <f t="shared" si="4"/>
        <v>Reducir el Riesgo, Evitar, Compartir o Transferir el Riesgo</v>
      </c>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0"/>
      <c r="CW41" s="220"/>
      <c r="CX41" s="220"/>
      <c r="CY41" s="220"/>
      <c r="CZ41" s="220"/>
      <c r="DA41" s="220"/>
      <c r="DB41" s="220"/>
      <c r="DC41" s="220"/>
      <c r="DD41" s="220"/>
      <c r="DE41" s="220"/>
      <c r="DF41" s="220"/>
      <c r="DG41" s="220"/>
      <c r="DH41" s="220"/>
      <c r="DI41" s="220"/>
      <c r="DJ41" s="220"/>
      <c r="DK41" s="220"/>
      <c r="DL41" s="220"/>
      <c r="DM41" s="220"/>
      <c r="DN41" s="220"/>
      <c r="DO41" s="220"/>
      <c r="DP41" s="220"/>
      <c r="DQ41" s="220"/>
      <c r="DR41" s="220"/>
      <c r="DS41" s="220"/>
      <c r="DT41" s="220"/>
      <c r="DU41" s="220"/>
      <c r="DV41" s="220"/>
      <c r="DW41" s="220"/>
      <c r="DX41" s="220"/>
      <c r="DY41" s="220"/>
      <c r="DZ41" s="220"/>
    </row>
    <row r="42" spans="1:130" s="136" customFormat="1" ht="60.75" customHeight="1" thickBot="1" thickTop="1">
      <c r="A42" s="49" t="str">
        <f>'IDENTIFICACION DEL RIESGO'!A41</f>
        <v>CA00915-P</v>
      </c>
      <c r="B42" s="49" t="str">
        <f>'IDENTIFICACION DEL RIESGO'!B41</f>
        <v>GESTION DE BIENES TRANSFERIDOS</v>
      </c>
      <c r="C42" s="50" t="str">
        <f>'IDENTIFICACION DEL RIESGO'!D41</f>
        <v>POSIBLE INCUMPLIMIENTO DE LA NORMATIVIDAD NTCGP 1000:2009 NUMERAL 4,2,4 (CONTROL DE REGISTROS) </v>
      </c>
      <c r="D42" s="161">
        <v>3</v>
      </c>
      <c r="E42" s="161">
        <v>3</v>
      </c>
      <c r="F42" s="161" t="s">
        <v>17</v>
      </c>
      <c r="G42" s="161" t="s">
        <v>89</v>
      </c>
      <c r="H42" s="213" t="str">
        <f t="shared" si="3"/>
        <v>ZONA DE RIESGO ALTA</v>
      </c>
      <c r="I42" s="206" t="str">
        <f t="shared" si="4"/>
        <v>Reducir el Riesgo, Evitar, Compartir o Transferir el Riesgo</v>
      </c>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row>
    <row r="43" spans="1:130" s="136" customFormat="1" ht="60.75" customHeight="1" thickBot="1" thickTop="1">
      <c r="A43" s="49" t="str">
        <f>'IDENTIFICACION DEL RIESGO'!A42</f>
        <v>CA01015-P</v>
      </c>
      <c r="B43" s="49" t="str">
        <f>'IDENTIFICACION DEL RIESGO'!B42</f>
        <v>GESTION DE BIENES TRANSFERIDOS</v>
      </c>
      <c r="C43" s="50" t="str">
        <f>'IDENTIFICACION DEL RIESGO'!D42</f>
        <v>POSIBLE INCUMPLIMIENTO DE LA NORMATIVIDAD NTCGP 1000: 2009 4,2,3 (CONTROL DE DOCUMENTOS) </v>
      </c>
      <c r="D43" s="161">
        <v>3</v>
      </c>
      <c r="E43" s="161">
        <v>3</v>
      </c>
      <c r="F43" s="161" t="s">
        <v>17</v>
      </c>
      <c r="G43" s="161" t="s">
        <v>89</v>
      </c>
      <c r="H43" s="213" t="str">
        <f t="shared" si="3"/>
        <v>ZONA DE RIESGO ALTA</v>
      </c>
      <c r="I43" s="206" t="str">
        <f t="shared" si="4"/>
        <v>Reducir el Riesgo, Evitar, Compartir o Transferir el Riesgo</v>
      </c>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0"/>
      <c r="CW43" s="220"/>
      <c r="CX43" s="220"/>
      <c r="CY43" s="220"/>
      <c r="CZ43" s="220"/>
      <c r="DA43" s="220"/>
      <c r="DB43" s="220"/>
      <c r="DC43" s="220"/>
      <c r="DD43" s="220"/>
      <c r="DE43" s="220"/>
      <c r="DF43" s="220"/>
      <c r="DG43" s="220"/>
      <c r="DH43" s="220"/>
      <c r="DI43" s="220"/>
      <c r="DJ43" s="220"/>
      <c r="DK43" s="220"/>
      <c r="DL43" s="220"/>
      <c r="DM43" s="220"/>
      <c r="DN43" s="220"/>
      <c r="DO43" s="220"/>
      <c r="DP43" s="220"/>
      <c r="DQ43" s="220"/>
      <c r="DR43" s="220"/>
      <c r="DS43" s="220"/>
      <c r="DT43" s="220"/>
      <c r="DU43" s="220"/>
      <c r="DV43" s="220"/>
      <c r="DW43" s="220"/>
      <c r="DX43" s="220"/>
      <c r="DY43" s="220"/>
      <c r="DZ43" s="220"/>
    </row>
    <row r="44" spans="1:130" s="136" customFormat="1" ht="60.75" customHeight="1" thickBot="1" thickTop="1">
      <c r="A44" s="49" t="str">
        <f>'IDENTIFICACION DEL RIESGO'!A43</f>
        <v>CA01315-P</v>
      </c>
      <c r="B44" s="49" t="str">
        <f>'IDENTIFICACION DEL RIESGO'!B43</f>
        <v>GESTION DE BIENES TRANSFERIDOS</v>
      </c>
      <c r="C44" s="50" t="str">
        <f>'IDENTIFICACION DEL RIESGO'!D43</f>
        <v>QUE NO SE TOMEN LAS ACCIONES DE MEJORA EN EL CUMPLIMIENTO DEL OBJETIVO DEL PROCESO </v>
      </c>
      <c r="D44" s="161">
        <v>3</v>
      </c>
      <c r="E44" s="161">
        <v>2</v>
      </c>
      <c r="F44" s="161" t="s">
        <v>16</v>
      </c>
      <c r="G44" s="161" t="s">
        <v>90</v>
      </c>
      <c r="H44" s="213" t="str">
        <f t="shared" si="3"/>
        <v>ZONA DE RIESGO MODERADA</v>
      </c>
      <c r="I44" s="206" t="str">
        <f t="shared" si="4"/>
        <v>Asumir el Riesgo, Reducir el Riesgo</v>
      </c>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c r="DO44" s="220"/>
      <c r="DP44" s="220"/>
      <c r="DQ44" s="220"/>
      <c r="DR44" s="220"/>
      <c r="DS44" s="220"/>
      <c r="DT44" s="220"/>
      <c r="DU44" s="220"/>
      <c r="DV44" s="220"/>
      <c r="DW44" s="220"/>
      <c r="DX44" s="220"/>
      <c r="DY44" s="220"/>
      <c r="DZ44" s="220"/>
    </row>
    <row r="45" spans="1:130" s="136" customFormat="1" ht="60.75" customHeight="1" thickBot="1" thickTop="1">
      <c r="A45" s="49" t="str">
        <f>'IDENTIFICACION DEL RIESGO'!A44</f>
        <v>CA01817-P</v>
      </c>
      <c r="B45" s="49" t="str">
        <f>'IDENTIFICACION DEL RIESGO'!B44</f>
        <v>GESTION DE BIENES TRANSFERIDOS</v>
      </c>
      <c r="C45" s="50" t="str">
        <f>'IDENTIFICACION DEL RIESGO'!D44</f>
        <v>QUE NO SE DE UN CORRECTO FUNCIONAMIENTO DEL SISTEMA DE GESTIÓN </v>
      </c>
      <c r="D45" s="161">
        <v>3</v>
      </c>
      <c r="E45" s="161">
        <v>3</v>
      </c>
      <c r="F45" s="161" t="s">
        <v>17</v>
      </c>
      <c r="G45" s="161"/>
      <c r="H45" s="213" t="str">
        <f t="shared" si="3"/>
        <v>ZONA DE RIESGO ALTA</v>
      </c>
      <c r="I45" s="206" t="str">
        <f t="shared" si="4"/>
        <v>Reducir el Riesgo, Evitar, Compartir o Transferir el Riesgo</v>
      </c>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row>
    <row r="46" spans="1:130" s="177" customFormat="1" ht="60.75" customHeight="1" thickBot="1" thickTop="1">
      <c r="A46" s="344" t="str">
        <f>'IDENTIFICACION DEL RIESGO'!A45</f>
        <v>CI02117-P</v>
      </c>
      <c r="B46" s="344" t="str">
        <f>'IDENTIFICACION DEL RIESGO'!B45</f>
        <v>GESTION DE PRESTACIONES ECONOMICAS</v>
      </c>
      <c r="C46" s="345" t="str">
        <f>'IDENTIFICACION DEL RIESGO'!D45</f>
        <v>QUE NO SE ESTABLEZCAN LOS RIESGOS INHERENTES AL PROCESO </v>
      </c>
      <c r="D46" s="334">
        <v>3</v>
      </c>
      <c r="E46" s="334">
        <v>2</v>
      </c>
      <c r="F46" s="334" t="s">
        <v>398</v>
      </c>
      <c r="G46" s="334" t="s">
        <v>399</v>
      </c>
      <c r="H46" s="335" t="str">
        <f t="shared" si="3"/>
        <v>ZONA DE RIESGO MODERADA</v>
      </c>
      <c r="I46" s="350" t="str">
        <f t="shared" si="4"/>
        <v>Asumir el Riesgo, Reducir el Riesgo</v>
      </c>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row>
    <row r="47" spans="1:130" s="32" customFormat="1" ht="108.75" customHeight="1" thickBot="1" thickTop="1">
      <c r="A47" s="34" t="str">
        <f>'IDENTIFICACION DEL RIESGO'!A46</f>
        <v>CI00717-P</v>
      </c>
      <c r="B47" s="34" t="str">
        <f>'IDENTIFICACION DEL RIESGO'!B46</f>
        <v>ASISTENCIA JURIDICA </v>
      </c>
      <c r="C47" s="29" t="str">
        <f>'IDENTIFICACION DEL RIESGO'!D46</f>
        <v>QUE NO SE PUEDA VERIFICAR LAS EVIDENCIAS EN LA AUDITORIA POR PARTE DE LA OFICINA DE  CONTROL INTRERNO Y CONLLEVE A UNA NO CONFORMIDAD DEL PROCESO ASISTENCIA JURIDICA </v>
      </c>
      <c r="D47" s="198">
        <v>3</v>
      </c>
      <c r="E47" s="198">
        <v>3</v>
      </c>
      <c r="F47" s="198" t="s">
        <v>17</v>
      </c>
      <c r="G47" s="198"/>
      <c r="H47" s="215" t="str">
        <f t="shared" si="3"/>
        <v>ZONA DE RIESGO ALTA</v>
      </c>
      <c r="I47" s="202" t="str">
        <f t="shared" si="4"/>
        <v>Reducir el Riesgo, Evitar, Compartir o Transferir el Riesgo</v>
      </c>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220"/>
      <c r="CY47" s="220"/>
      <c r="CZ47" s="220"/>
      <c r="DA47" s="220"/>
      <c r="DB47" s="220"/>
      <c r="DC47" s="220"/>
      <c r="DD47" s="220"/>
      <c r="DE47" s="220"/>
      <c r="DF47" s="220"/>
      <c r="DG47" s="220"/>
      <c r="DH47" s="220"/>
      <c r="DI47" s="220"/>
      <c r="DJ47" s="220"/>
      <c r="DK47" s="220"/>
      <c r="DL47" s="220"/>
      <c r="DM47" s="220"/>
      <c r="DN47" s="220"/>
      <c r="DO47" s="220"/>
      <c r="DP47" s="220"/>
      <c r="DQ47" s="220"/>
      <c r="DR47" s="220"/>
      <c r="DS47" s="220"/>
      <c r="DT47" s="220"/>
      <c r="DU47" s="220"/>
      <c r="DV47" s="220"/>
      <c r="DW47" s="220"/>
      <c r="DX47" s="220"/>
      <c r="DY47" s="220"/>
      <c r="DZ47" s="220"/>
    </row>
    <row r="48" spans="1:130" s="32" customFormat="1" ht="108.75" customHeight="1" thickBot="1" thickTop="1">
      <c r="A48" s="178" t="str">
        <f>'IDENTIFICACION DEL RIESGO'!A47</f>
        <v>CA1217-P</v>
      </c>
      <c r="B48" s="178" t="str">
        <f>'IDENTIFICACION DEL RIESGO'!B47</f>
        <v>SEGUIMIENTO Y EVALUACION INDEPENDIENTE </v>
      </c>
      <c r="C48" s="199" t="str">
        <f>'IDENTIFICACION DEL RIESGO'!D47</f>
        <v>NO CUMPLIMIENTO DEL QUE HACER DEL PROCESO Y OFICINA DE CONTROL INTERNO  </v>
      </c>
      <c r="D48" s="179">
        <v>4</v>
      </c>
      <c r="E48" s="179">
        <v>4</v>
      </c>
      <c r="F48" s="179" t="s">
        <v>19</v>
      </c>
      <c r="G48" s="179" t="s">
        <v>442</v>
      </c>
      <c r="H48" s="214" t="str">
        <f t="shared" si="3"/>
        <v>ZONA DE RIESGO EXTREMA</v>
      </c>
      <c r="I48" s="309" t="str">
        <f t="shared" si="4"/>
        <v>Reducir el Riesgo, Evitar, Compartir o Transferir el Riesgo</v>
      </c>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c r="CB48" s="220"/>
      <c r="CC48" s="220"/>
      <c r="CD48" s="220"/>
      <c r="CE48" s="220"/>
      <c r="CF48" s="220"/>
      <c r="CG48" s="220"/>
      <c r="CH48" s="220"/>
      <c r="CI48" s="220"/>
      <c r="CJ48" s="220"/>
      <c r="CK48" s="220"/>
      <c r="CL48" s="220"/>
      <c r="CM48" s="220"/>
      <c r="CN48" s="220"/>
      <c r="CO48" s="220"/>
      <c r="CP48" s="220"/>
      <c r="CQ48" s="220"/>
      <c r="CR48" s="220"/>
      <c r="CS48" s="220"/>
      <c r="CT48" s="220"/>
      <c r="CU48" s="220"/>
      <c r="CV48" s="220"/>
      <c r="CW48" s="220"/>
      <c r="CX48" s="220"/>
      <c r="CY48" s="220"/>
      <c r="CZ48" s="220"/>
      <c r="DA48" s="220"/>
      <c r="DB48" s="220"/>
      <c r="DC48" s="220"/>
      <c r="DD48" s="220"/>
      <c r="DE48" s="220"/>
      <c r="DF48" s="220"/>
      <c r="DG48" s="220"/>
      <c r="DH48" s="220"/>
      <c r="DI48" s="220"/>
      <c r="DJ48" s="220"/>
      <c r="DK48" s="220"/>
      <c r="DL48" s="220"/>
      <c r="DM48" s="220"/>
      <c r="DN48" s="220"/>
      <c r="DO48" s="220"/>
      <c r="DP48" s="220"/>
      <c r="DQ48" s="220"/>
      <c r="DR48" s="220"/>
      <c r="DS48" s="220"/>
      <c r="DT48" s="220"/>
      <c r="DU48" s="220"/>
      <c r="DV48" s="220"/>
      <c r="DW48" s="220"/>
      <c r="DX48" s="220"/>
      <c r="DY48" s="220"/>
      <c r="DZ48" s="220"/>
    </row>
    <row r="49" spans="1:130" s="32" customFormat="1" ht="108.75" customHeight="1" thickBot="1" thickTop="1">
      <c r="A49" s="178" t="str">
        <f>'IDENTIFICACION DEL RIESGO'!A48</f>
        <v>CA1417-P</v>
      </c>
      <c r="B49" s="178" t="str">
        <f>'IDENTIFICACION DEL RIESGO'!B48</f>
        <v>SEGUIMIENTO Y EVALUACION INDEPENDIENTE </v>
      </c>
      <c r="C49" s="199" t="str">
        <f>'IDENTIFICACION DEL RIESGO'!D48</f>
        <v>INCUMPLIMIENTO A LA NORMAS DE GESTIÓN DOCUMENTAL  </v>
      </c>
      <c r="D49" s="179">
        <v>3</v>
      </c>
      <c r="E49" s="179">
        <v>3</v>
      </c>
      <c r="F49" s="179" t="s">
        <v>17</v>
      </c>
      <c r="G49" s="179" t="s">
        <v>188</v>
      </c>
      <c r="H49" s="214" t="str">
        <f t="shared" si="3"/>
        <v>ZONA DE RIESGO ALTA</v>
      </c>
      <c r="I49" s="309" t="str">
        <f t="shared" si="4"/>
        <v>Reducir el Riesgo, Evitar, Compartir o Transferir el Riesgo</v>
      </c>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0"/>
      <c r="CW49" s="220"/>
      <c r="CX49" s="220"/>
      <c r="CY49" s="220"/>
      <c r="CZ49" s="220"/>
      <c r="DA49" s="220"/>
      <c r="DB49" s="220"/>
      <c r="DC49" s="220"/>
      <c r="DD49" s="220"/>
      <c r="DE49" s="220"/>
      <c r="DF49" s="220"/>
      <c r="DG49" s="220"/>
      <c r="DH49" s="220"/>
      <c r="DI49" s="220"/>
      <c r="DJ49" s="220"/>
      <c r="DK49" s="220"/>
      <c r="DL49" s="220"/>
      <c r="DM49" s="220"/>
      <c r="DN49" s="220"/>
      <c r="DO49" s="220"/>
      <c r="DP49" s="220"/>
      <c r="DQ49" s="220"/>
      <c r="DR49" s="220"/>
      <c r="DS49" s="220"/>
      <c r="DT49" s="220"/>
      <c r="DU49" s="220"/>
      <c r="DV49" s="220"/>
      <c r="DW49" s="220"/>
      <c r="DX49" s="220"/>
      <c r="DY49" s="220"/>
      <c r="DZ49" s="220"/>
    </row>
    <row r="50" spans="1:130" s="32" customFormat="1" ht="108.75" customHeight="1" thickBot="1" thickTop="1">
      <c r="A50" s="178" t="str">
        <f>'IDENTIFICACION DEL RIESGO'!A49</f>
        <v>CA1517-P</v>
      </c>
      <c r="B50" s="178" t="str">
        <f>'IDENTIFICACION DEL RIESGO'!B49</f>
        <v>SEGUIMIENTO Y EVALUACION INDEPENDIENTE </v>
      </c>
      <c r="C50" s="199" t="str">
        <f>'IDENTIFICACION DEL RIESGO'!D49</f>
        <v>INCUMPLIMIENTO A LA NORMAS DE GESTIÓN DOCUMENTAL  </v>
      </c>
      <c r="D50" s="179">
        <v>3</v>
      </c>
      <c r="E50" s="179">
        <v>3</v>
      </c>
      <c r="F50" s="179" t="s">
        <v>17</v>
      </c>
      <c r="G50" s="179" t="s">
        <v>188</v>
      </c>
      <c r="H50" s="214" t="str">
        <f>IF(F50="B",$J$1,IF(F50="M",$K$1,IF(F50="A",$L$1,IF(F50="E",$M$1,"0"))))</f>
        <v>ZONA DE RIESGO ALTA</v>
      </c>
      <c r="I50" s="309" t="str">
        <f t="shared" si="4"/>
        <v>Reducir el Riesgo, Evitar, Compartir o Transferir el Riesgo</v>
      </c>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row>
    <row r="51" spans="1:130" s="32" customFormat="1" ht="108.75" customHeight="1" thickBot="1" thickTop="1">
      <c r="A51" s="178" t="str">
        <f>'IDENTIFICACION DEL RIESGO'!A50</f>
        <v>CA1617-P</v>
      </c>
      <c r="B51" s="178" t="str">
        <f>'IDENTIFICACION DEL RIESGO'!B50</f>
        <v>SEGUIMIENTO Y EVALUACION INDEPENDIENTE </v>
      </c>
      <c r="C51" s="199" t="str">
        <f>'IDENTIFICACION DEL RIESGO'!D50</f>
        <v>INCUMPLIMIENTO A LA NORMA  NTCGP:1000-2009 e ISO -9001-2008.</v>
      </c>
      <c r="D51" s="179">
        <v>3</v>
      </c>
      <c r="E51" s="179">
        <v>3</v>
      </c>
      <c r="F51" s="179" t="s">
        <v>17</v>
      </c>
      <c r="G51" s="179" t="s">
        <v>188</v>
      </c>
      <c r="H51" s="214" t="str">
        <f>IF(F51="B",$J$1,IF(F51="M",$K$1,IF(F51="A",$L$1,IF(F51="E",$M$1,"0"))))</f>
        <v>ZONA DE RIESGO ALTA</v>
      </c>
      <c r="I51" s="309" t="str">
        <f t="shared" si="4"/>
        <v>Reducir el Riesgo, Evitar, Compartir o Transferir el Riesgo</v>
      </c>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0"/>
      <c r="DH51" s="220"/>
      <c r="DI51" s="220"/>
      <c r="DJ51" s="220"/>
      <c r="DK51" s="220"/>
      <c r="DL51" s="220"/>
      <c r="DM51" s="220"/>
      <c r="DN51" s="220"/>
      <c r="DO51" s="220"/>
      <c r="DP51" s="220"/>
      <c r="DQ51" s="220"/>
      <c r="DR51" s="220"/>
      <c r="DS51" s="220"/>
      <c r="DT51" s="220"/>
      <c r="DU51" s="220"/>
      <c r="DV51" s="220"/>
      <c r="DW51" s="220"/>
      <c r="DX51" s="220"/>
      <c r="DY51" s="220"/>
      <c r="DZ51" s="220"/>
    </row>
    <row r="52" spans="1:130" s="32" customFormat="1" ht="108.75" customHeight="1" thickBot="1" thickTop="1">
      <c r="A52" s="178" t="str">
        <f>'IDENTIFICACION DEL RIESGO'!A51</f>
        <v>CA1717-P</v>
      </c>
      <c r="B52" s="178" t="str">
        <f>'IDENTIFICACION DEL RIESGO'!B51</f>
        <v>SEGUIMIENTO Y EVALUACION INDEPENDIENTE </v>
      </c>
      <c r="C52" s="199" t="str">
        <f>'IDENTIFICACION DEL RIESGO'!D51</f>
        <v>NO MEDIR LAS ACTIVIDADES DE EFICIENCIA Y EFICACIA DE DESARROLLO DEL PROCESO </v>
      </c>
      <c r="D52" s="179">
        <v>3</v>
      </c>
      <c r="E52" s="179">
        <v>3</v>
      </c>
      <c r="F52" s="179" t="s">
        <v>17</v>
      </c>
      <c r="G52" s="179" t="s">
        <v>188</v>
      </c>
      <c r="H52" s="214" t="str">
        <f>IF(F52="B",$J$1,IF(F52="M",$K$1,IF(F52="A",$L$1,IF(F52="E",$M$1,"0"))))</f>
        <v>ZONA DE RIESGO ALTA</v>
      </c>
      <c r="I52" s="309" t="str">
        <f t="shared" si="4"/>
        <v>Reducir el Riesgo, Evitar, Compartir o Transferir el Riesgo</v>
      </c>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c r="CR52" s="220"/>
      <c r="CS52" s="220"/>
      <c r="CT52" s="220"/>
      <c r="CU52" s="220"/>
      <c r="CV52" s="220"/>
      <c r="CW52" s="220"/>
      <c r="CX52" s="220"/>
      <c r="CY52" s="220"/>
      <c r="CZ52" s="220"/>
      <c r="DA52" s="220"/>
      <c r="DB52" s="220"/>
      <c r="DC52" s="220"/>
      <c r="DD52" s="220"/>
      <c r="DE52" s="220"/>
      <c r="DF52" s="220"/>
      <c r="DG52" s="220"/>
      <c r="DH52" s="220"/>
      <c r="DI52" s="220"/>
      <c r="DJ52" s="220"/>
      <c r="DK52" s="220"/>
      <c r="DL52" s="220"/>
      <c r="DM52" s="220"/>
      <c r="DN52" s="220"/>
      <c r="DO52" s="220"/>
      <c r="DP52" s="220"/>
      <c r="DQ52" s="220"/>
      <c r="DR52" s="220"/>
      <c r="DS52" s="220"/>
      <c r="DT52" s="220"/>
      <c r="DU52" s="220"/>
      <c r="DV52" s="220"/>
      <c r="DW52" s="220"/>
      <c r="DX52" s="220"/>
      <c r="DY52" s="220"/>
      <c r="DZ52" s="220"/>
    </row>
    <row r="53" ht="13.5" thickTop="1"/>
  </sheetData>
  <sheetProtection/>
  <mergeCells count="14">
    <mergeCell ref="A1:B4"/>
    <mergeCell ref="A6:A7"/>
    <mergeCell ref="B6:B7"/>
    <mergeCell ref="C6:C7"/>
    <mergeCell ref="D6:E6"/>
    <mergeCell ref="G6:G7"/>
    <mergeCell ref="H6:H7"/>
    <mergeCell ref="I6:I7"/>
    <mergeCell ref="C1:G1"/>
    <mergeCell ref="H1:I3"/>
    <mergeCell ref="C2:G3"/>
    <mergeCell ref="C4:D4"/>
    <mergeCell ref="E4:G4"/>
    <mergeCell ref="H4:I4"/>
  </mergeCells>
  <conditionalFormatting sqref="H48:I48">
    <cfRule type="containsText" priority="55" dxfId="2" operator="containsText" stopIfTrue="1" text="Zona de Riesgo Extrema">
      <formula>NOT(ISERROR(SEARCH("Zona de Riesgo Extrema",H48)))</formula>
    </cfRule>
    <cfRule type="containsText" priority="56" dxfId="16" operator="containsText" stopIfTrue="1" text="Zona de Riesgo Baja">
      <formula>NOT(ISERROR(SEARCH("Zona de Riesgo Baja",H48)))</formula>
    </cfRule>
    <cfRule type="containsText" priority="57" dxfId="1" operator="containsText" stopIfTrue="1" text="Zona de Riesgo Alta">
      <formula>NOT(ISERROR(SEARCH("Zona de Riesgo Alta",H48)))</formula>
    </cfRule>
    <cfRule type="containsText" priority="58" dxfId="9" operator="containsText" stopIfTrue="1" text="Zona de Riesgo Moderada">
      <formula>NOT(ISERROR(SEARCH("Zona de Riesgo Moderada",H48)))</formula>
    </cfRule>
    <cfRule type="colorScale" priority="59" dxfId="36">
      <colorScale>
        <cfvo type="min" val="0"/>
        <cfvo type="percentile" val="50"/>
        <cfvo type="max"/>
        <color rgb="FFF8696B"/>
        <color rgb="FFFFEB84"/>
        <color rgb="FF63BE7B"/>
      </colorScale>
    </cfRule>
    <cfRule type="containsText" priority="60" dxfId="36" operator="containsText" stopIfTrue="1" text="zona de riesgo alta">
      <formula>NOT(ISERROR(SEARCH("zona de riesgo alta",H48)))</formula>
    </cfRule>
  </conditionalFormatting>
  <conditionalFormatting sqref="H49:I49 H50:H51">
    <cfRule type="containsText" priority="43" dxfId="2" operator="containsText" stopIfTrue="1" text="Zona de Riesgo Extrema">
      <formula>NOT(ISERROR(SEARCH("Zona de Riesgo Extrema",H49)))</formula>
    </cfRule>
    <cfRule type="containsText" priority="44" dxfId="16" operator="containsText" stopIfTrue="1" text="Zona de Riesgo Baja">
      <formula>NOT(ISERROR(SEARCH("Zona de Riesgo Baja",H49)))</formula>
    </cfRule>
    <cfRule type="containsText" priority="45" dxfId="1" operator="containsText" stopIfTrue="1" text="Zona de Riesgo Alta">
      <formula>NOT(ISERROR(SEARCH("Zona de Riesgo Alta",H49)))</formula>
    </cfRule>
    <cfRule type="containsText" priority="46" dxfId="9" operator="containsText" stopIfTrue="1" text="Zona de Riesgo Moderada">
      <formula>NOT(ISERROR(SEARCH("Zona de Riesgo Moderada",H49)))</formula>
    </cfRule>
    <cfRule type="colorScale" priority="47" dxfId="36">
      <colorScale>
        <cfvo type="min" val="0"/>
        <cfvo type="percentile" val="50"/>
        <cfvo type="max"/>
        <color rgb="FFF8696B"/>
        <color rgb="FFFFEB84"/>
        <color rgb="FF63BE7B"/>
      </colorScale>
    </cfRule>
    <cfRule type="containsText" priority="48" dxfId="36" operator="containsText" stopIfTrue="1" text="zona de riesgo alta">
      <formula>NOT(ISERROR(SEARCH("zona de riesgo alta",H49)))</formula>
    </cfRule>
  </conditionalFormatting>
  <conditionalFormatting sqref="H52">
    <cfRule type="containsText" priority="25" dxfId="2" operator="containsText" stopIfTrue="1" text="Zona de Riesgo Extrema">
      <formula>NOT(ISERROR(SEARCH("Zona de Riesgo Extrema",H52)))</formula>
    </cfRule>
    <cfRule type="containsText" priority="26" dxfId="16" operator="containsText" stopIfTrue="1" text="Zona de Riesgo Baja">
      <formula>NOT(ISERROR(SEARCH("Zona de Riesgo Baja",H52)))</formula>
    </cfRule>
    <cfRule type="containsText" priority="27" dxfId="1" operator="containsText" stopIfTrue="1" text="Zona de Riesgo Alta">
      <formula>NOT(ISERROR(SEARCH("Zona de Riesgo Alta",H52)))</formula>
    </cfRule>
    <cfRule type="containsText" priority="28" dxfId="9" operator="containsText" stopIfTrue="1" text="Zona de Riesgo Moderada">
      <formula>NOT(ISERROR(SEARCH("Zona de Riesgo Moderada",H52)))</formula>
    </cfRule>
    <cfRule type="colorScale" priority="29" dxfId="36">
      <colorScale>
        <cfvo type="min" val="0"/>
        <cfvo type="percentile" val="50"/>
        <cfvo type="max"/>
        <color rgb="FFF8696B"/>
        <color rgb="FFFFEB84"/>
        <color rgb="FF63BE7B"/>
      </colorScale>
    </cfRule>
    <cfRule type="containsText" priority="30" dxfId="36" operator="containsText" stopIfTrue="1" text="zona de riesgo alta">
      <formula>NOT(ISERROR(SEARCH("zona de riesgo alta",H52)))</formula>
    </cfRule>
  </conditionalFormatting>
  <conditionalFormatting sqref="I50">
    <cfRule type="containsText" priority="13" dxfId="2" operator="containsText" stopIfTrue="1" text="Zona de Riesgo Extrema">
      <formula>NOT(ISERROR(SEARCH("Zona de Riesgo Extrema",I50)))</formula>
    </cfRule>
    <cfRule type="containsText" priority="14" dxfId="16" operator="containsText" stopIfTrue="1" text="Zona de Riesgo Baja">
      <formula>NOT(ISERROR(SEARCH("Zona de Riesgo Baja",I50)))</formula>
    </cfRule>
    <cfRule type="containsText" priority="15" dxfId="1" operator="containsText" stopIfTrue="1" text="Zona de Riesgo Alta">
      <formula>NOT(ISERROR(SEARCH("Zona de Riesgo Alta",I50)))</formula>
    </cfRule>
    <cfRule type="containsText" priority="16" dxfId="9" operator="containsText" stopIfTrue="1" text="Zona de Riesgo Moderada">
      <formula>NOT(ISERROR(SEARCH("Zona de Riesgo Moderada",I50)))</formula>
    </cfRule>
    <cfRule type="colorScale" priority="17" dxfId="36">
      <colorScale>
        <cfvo type="min" val="0"/>
        <cfvo type="percentile" val="50"/>
        <cfvo type="max"/>
        <color rgb="FFF8696B"/>
        <color rgb="FFFFEB84"/>
        <color rgb="FF63BE7B"/>
      </colorScale>
    </cfRule>
    <cfRule type="containsText" priority="18" dxfId="36" operator="containsText" stopIfTrue="1" text="zona de riesgo alta">
      <formula>NOT(ISERROR(SEARCH("zona de riesgo alta",I50)))</formula>
    </cfRule>
  </conditionalFormatting>
  <conditionalFormatting sqref="I51">
    <cfRule type="containsText" priority="7" dxfId="2" operator="containsText" stopIfTrue="1" text="Zona de Riesgo Extrema">
      <formula>NOT(ISERROR(SEARCH("Zona de Riesgo Extrema",I51)))</formula>
    </cfRule>
    <cfRule type="containsText" priority="8" dxfId="16" operator="containsText" stopIfTrue="1" text="Zona de Riesgo Baja">
      <formula>NOT(ISERROR(SEARCH("Zona de Riesgo Baja",I51)))</formula>
    </cfRule>
    <cfRule type="containsText" priority="9" dxfId="1" operator="containsText" stopIfTrue="1" text="Zona de Riesgo Alta">
      <formula>NOT(ISERROR(SEARCH("Zona de Riesgo Alta",I51)))</formula>
    </cfRule>
    <cfRule type="containsText" priority="10" dxfId="9" operator="containsText" stopIfTrue="1" text="Zona de Riesgo Moderada">
      <formula>NOT(ISERROR(SEARCH("Zona de Riesgo Moderada",I51)))</formula>
    </cfRule>
    <cfRule type="colorScale" priority="11" dxfId="36">
      <colorScale>
        <cfvo type="min" val="0"/>
        <cfvo type="percentile" val="50"/>
        <cfvo type="max"/>
        <color rgb="FFF8696B"/>
        <color rgb="FFFFEB84"/>
        <color rgb="FF63BE7B"/>
      </colorScale>
    </cfRule>
    <cfRule type="containsText" priority="12" dxfId="36" operator="containsText" stopIfTrue="1" text="zona de riesgo alta">
      <formula>NOT(ISERROR(SEARCH("zona de riesgo alta",I51)))</formula>
    </cfRule>
  </conditionalFormatting>
  <conditionalFormatting sqref="I52">
    <cfRule type="containsText" priority="1" dxfId="2" operator="containsText" stopIfTrue="1" text="Zona de Riesgo Extrema">
      <formula>NOT(ISERROR(SEARCH("Zona de Riesgo Extrema",I52)))</formula>
    </cfRule>
    <cfRule type="containsText" priority="2" dxfId="16" operator="containsText" stopIfTrue="1" text="Zona de Riesgo Baja">
      <formula>NOT(ISERROR(SEARCH("Zona de Riesgo Baja",I52)))</formula>
    </cfRule>
    <cfRule type="containsText" priority="3" dxfId="1" operator="containsText" stopIfTrue="1" text="Zona de Riesgo Alta">
      <formula>NOT(ISERROR(SEARCH("Zona de Riesgo Alta",I52)))</formula>
    </cfRule>
    <cfRule type="containsText" priority="4" dxfId="9" operator="containsText" stopIfTrue="1" text="Zona de Riesgo Moderada">
      <formula>NOT(ISERROR(SEARCH("Zona de Riesgo Moderada",I52)))</formula>
    </cfRule>
    <cfRule type="colorScale" priority="5" dxfId="36">
      <colorScale>
        <cfvo type="min" val="0"/>
        <cfvo type="percentile" val="50"/>
        <cfvo type="max"/>
        <color rgb="FFF8696B"/>
        <color rgb="FFFFEB84"/>
        <color rgb="FF63BE7B"/>
      </colorScale>
    </cfRule>
    <cfRule type="containsText" priority="6" dxfId="36" operator="containsText" stopIfTrue="1" text="zona de riesgo alta">
      <formula>NOT(ISERROR(SEARCH("zona de riesgo alta",I52)))</formula>
    </cfRule>
  </conditionalFormatting>
  <conditionalFormatting sqref="H47:I47 H46 H8:I45">
    <cfRule type="containsText" priority="925" dxfId="2" operator="containsText" stopIfTrue="1" text="Zona de Riesgo Extrema">
      <formula>NOT(ISERROR(SEARCH("Zona de Riesgo Extrema",H8)))</formula>
    </cfRule>
    <cfRule type="containsText" priority="926" dxfId="16" operator="containsText" stopIfTrue="1" text="Zona de Riesgo Baja">
      <formula>NOT(ISERROR(SEARCH("Zona de Riesgo Baja",H8)))</formula>
    </cfRule>
    <cfRule type="containsText" priority="927" dxfId="1" operator="containsText" stopIfTrue="1" text="Zona de Riesgo Alta">
      <formula>NOT(ISERROR(SEARCH("Zona de Riesgo Alta",H8)))</formula>
    </cfRule>
    <cfRule type="containsText" priority="928" dxfId="9" operator="containsText" stopIfTrue="1" text="Zona de Riesgo Moderada">
      <formula>NOT(ISERROR(SEARCH("Zona de Riesgo Moderada",H8)))</formula>
    </cfRule>
    <cfRule type="colorScale" priority="929" dxfId="36">
      <colorScale>
        <cfvo type="min" val="0"/>
        <cfvo type="percentile" val="50"/>
        <cfvo type="max"/>
        <color rgb="FFF8696B"/>
        <color rgb="FFFFEB84"/>
        <color rgb="FF63BE7B"/>
      </colorScale>
    </cfRule>
    <cfRule type="containsText" priority="930" dxfId="36" operator="containsText" stopIfTrue="1" text="zona de riesgo alta">
      <formula>NOT(ISERROR(SEARCH("zona de riesgo alta",H8)))</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ySplit="7" topLeftCell="A51" activePane="bottomLeft" state="frozen"/>
      <selection pane="topLeft" activeCell="A1" sqref="A1"/>
      <selection pane="bottomLeft" activeCell="F56" sqref="F56"/>
    </sheetView>
  </sheetViews>
  <sheetFormatPr defaultColWidth="11.421875" defaultRowHeight="12.75"/>
  <cols>
    <col min="1" max="1" width="24.421875" style="17" customWidth="1"/>
    <col min="2" max="2" width="21.8515625" style="7" customWidth="1"/>
    <col min="3" max="3" width="30.421875" style="7" customWidth="1"/>
    <col min="4" max="4" width="16.00390625" style="7" customWidth="1"/>
    <col min="5" max="5" width="11.421875" style="7" customWidth="1"/>
    <col min="6" max="6" width="13.8515625" style="7" customWidth="1"/>
    <col min="7" max="7" width="30.28125" style="7" customWidth="1"/>
    <col min="8" max="8" width="31.7109375" style="7" customWidth="1"/>
    <col min="9" max="9" width="16.7109375" style="7" customWidth="1"/>
    <col min="10" max="10" width="11.421875" style="7" customWidth="1"/>
    <col min="11" max="11" width="13.8515625" style="7" customWidth="1"/>
    <col min="12" max="12" width="20.421875" style="7" customWidth="1"/>
    <col min="13" max="13" width="21.140625" style="7" customWidth="1"/>
    <col min="14" max="14" width="23.140625" style="7" hidden="1" customWidth="1"/>
    <col min="15" max="15" width="13.7109375" style="7" hidden="1" customWidth="1"/>
    <col min="16" max="16" width="13.140625" style="7" hidden="1" customWidth="1"/>
    <col min="17" max="17" width="21.7109375" style="7" hidden="1" customWidth="1"/>
    <col min="18" max="16384" width="11.421875" style="220" customWidth="1"/>
  </cols>
  <sheetData>
    <row r="1" spans="1:17" ht="42" customHeight="1" thickBot="1" thickTop="1">
      <c r="A1" s="484" t="s">
        <v>166</v>
      </c>
      <c r="B1" s="486"/>
      <c r="C1" s="495"/>
      <c r="D1" s="496" t="s">
        <v>0</v>
      </c>
      <c r="E1" s="496"/>
      <c r="F1" s="496"/>
      <c r="G1" s="496"/>
      <c r="H1" s="496"/>
      <c r="I1" s="496"/>
      <c r="J1" s="496"/>
      <c r="K1" s="23"/>
      <c r="L1" s="497"/>
      <c r="M1" s="498"/>
      <c r="N1" s="7" t="s">
        <v>168</v>
      </c>
      <c r="O1" s="22" t="s">
        <v>169</v>
      </c>
      <c r="P1" s="22" t="s">
        <v>170</v>
      </c>
      <c r="Q1" s="26" t="s">
        <v>171</v>
      </c>
    </row>
    <row r="2" spans="1:17" ht="42.75" customHeight="1" thickBot="1" thickTop="1">
      <c r="A2" s="486"/>
      <c r="B2" s="486"/>
      <c r="C2" s="495"/>
      <c r="D2" s="496"/>
      <c r="E2" s="496"/>
      <c r="F2" s="496"/>
      <c r="G2" s="496"/>
      <c r="H2" s="496"/>
      <c r="I2" s="496"/>
      <c r="J2" s="496"/>
      <c r="K2" s="24"/>
      <c r="L2" s="499"/>
      <c r="M2" s="500"/>
      <c r="N2" s="7" t="s">
        <v>132</v>
      </c>
      <c r="O2" s="22" t="s">
        <v>97</v>
      </c>
      <c r="P2" s="22" t="s">
        <v>96</v>
      </c>
      <c r="Q2" s="22" t="s">
        <v>96</v>
      </c>
    </row>
    <row r="3" spans="1:13" ht="24" customHeight="1" thickBot="1" thickTop="1">
      <c r="A3" s="486"/>
      <c r="B3" s="486"/>
      <c r="C3" s="495"/>
      <c r="D3" s="503" t="s">
        <v>39</v>
      </c>
      <c r="E3" s="503"/>
      <c r="F3" s="503"/>
      <c r="G3" s="503"/>
      <c r="H3" s="503"/>
      <c r="I3" s="503"/>
      <c r="J3" s="503"/>
      <c r="K3" s="25"/>
      <c r="L3" s="501"/>
      <c r="M3" s="502"/>
    </row>
    <row r="4" spans="1:13" ht="14.25" hidden="1" thickBot="1" thickTop="1">
      <c r="A4" s="486"/>
      <c r="B4" s="486"/>
      <c r="C4" s="495"/>
      <c r="D4" s="504" t="s">
        <v>40</v>
      </c>
      <c r="E4" s="504"/>
      <c r="F4" s="504"/>
      <c r="G4" s="504"/>
      <c r="H4" s="504" t="s">
        <v>41</v>
      </c>
      <c r="I4" s="504"/>
      <c r="J4" s="504"/>
      <c r="K4" s="19"/>
      <c r="L4" s="504" t="s">
        <v>6</v>
      </c>
      <c r="M4" s="504"/>
    </row>
    <row r="5" ht="14.25" thickBot="1" thickTop="1"/>
    <row r="6" spans="1:13" ht="14.25" thickBot="1" thickTop="1">
      <c r="A6" s="488" t="s">
        <v>165</v>
      </c>
      <c r="B6" s="488" t="s">
        <v>26</v>
      </c>
      <c r="C6" s="488" t="s">
        <v>28</v>
      </c>
      <c r="D6" s="494" t="s">
        <v>35</v>
      </c>
      <c r="E6" s="494"/>
      <c r="F6" s="20"/>
      <c r="G6" s="488" t="s">
        <v>42</v>
      </c>
      <c r="H6" s="488" t="s">
        <v>43</v>
      </c>
      <c r="I6" s="494" t="s">
        <v>44</v>
      </c>
      <c r="J6" s="494"/>
      <c r="K6" s="20"/>
      <c r="L6" s="488" t="s">
        <v>45</v>
      </c>
      <c r="M6" s="488" t="s">
        <v>46</v>
      </c>
    </row>
    <row r="7" spans="1:13" ht="14.25" thickBot="1" thickTop="1">
      <c r="A7" s="488"/>
      <c r="B7" s="488"/>
      <c r="C7" s="488"/>
      <c r="D7" s="8" t="s">
        <v>7</v>
      </c>
      <c r="E7" s="8" t="s">
        <v>8</v>
      </c>
      <c r="F7" s="18" t="s">
        <v>167</v>
      </c>
      <c r="G7" s="488"/>
      <c r="H7" s="488"/>
      <c r="I7" s="8" t="s">
        <v>7</v>
      </c>
      <c r="J7" s="8" t="s">
        <v>8</v>
      </c>
      <c r="K7" s="18" t="s">
        <v>167</v>
      </c>
      <c r="L7" s="488"/>
      <c r="M7" s="488"/>
    </row>
    <row r="8" spans="1:17" ht="67.5" customHeight="1" thickBot="1" thickTop="1">
      <c r="A8" s="88" t="str">
        <f>'ANALISIS DEL RIESGO'!A8</f>
        <v>CI01813-P</v>
      </c>
      <c r="B8" s="88" t="str">
        <f>'ANALISIS DEL RIESGO'!B8</f>
        <v>DIRECCIONAMIENTO ESTRATÉGICO</v>
      </c>
      <c r="C8" s="88" t="str">
        <f>'ANALISIS DEL RIESGO'!C8</f>
        <v>POSIBLE CONSTRUCCIÓN DE LA DOFA DE MANERA INADECUADA</v>
      </c>
      <c r="D8" s="88">
        <f>'ANALISIS DEL RIESGO'!D8</f>
        <v>5</v>
      </c>
      <c r="E8" s="88">
        <f>'ANALISIS DEL RIESGO'!E8</f>
        <v>2</v>
      </c>
      <c r="F8" s="88" t="s">
        <v>17</v>
      </c>
      <c r="G8" s="88" t="str">
        <f aca="true" t="shared" si="0" ref="G8:G26">IF(F8="B",$N$1,IF(F8="M",$O$1,IF(F8="A",$P$1,IF(F8="E",$Q$1,"0"))))</f>
        <v>ZONA DE RIESGO ALTA</v>
      </c>
      <c r="H8" s="88"/>
      <c r="I8" s="88">
        <v>3</v>
      </c>
      <c r="J8" s="88">
        <v>1</v>
      </c>
      <c r="K8" s="88" t="s">
        <v>15</v>
      </c>
      <c r="L8" s="88" t="str">
        <f aca="true" t="shared" si="1" ref="L8:L26">IF(K8="B",$N$1,IF(K8="M",$O$1,IF(K8="A",$P$1,IF(K8="E",$Q$1,"0"))))</f>
        <v>ZONA DE RIESGO BAJA</v>
      </c>
      <c r="M8" s="88" t="str">
        <f aca="true" t="shared" si="2" ref="M8:M46">IF(K8="B",$N$2,IF(K8="M",$O$2,IF(K8="A",$P$2,IF(K8="E",$Q$2,"0"))))</f>
        <v>Asumir el Riesgo</v>
      </c>
      <c r="N8" s="87"/>
      <c r="O8" s="87"/>
      <c r="P8" s="87"/>
      <c r="Q8" s="87"/>
    </row>
    <row r="9" spans="1:17" ht="54" customHeight="1" thickBot="1" thickTop="1">
      <c r="A9" s="88" t="str">
        <f>'ANALISIS DEL RIESGO'!A9</f>
        <v>CA03614-P</v>
      </c>
      <c r="B9" s="88" t="str">
        <f>'ANALISIS DEL RIESGO'!B9</f>
        <v>DIRECCIONAMIENTO ESTRATÉGICO</v>
      </c>
      <c r="C9" s="88" t="str">
        <f>'ANALISIS DEL RIESGO'!C9</f>
        <v>BRINDAR INFORMACIÓN ERRADA DE LA PLANEACIÓN ESTRATÉGICA A LOS FUNCIONARIOS DE LA ENTIDAD</v>
      </c>
      <c r="D9" s="88">
        <f>'ANALISIS DEL RIESGO'!D9</f>
        <v>5</v>
      </c>
      <c r="E9" s="88">
        <f>'ANALISIS DEL RIESGO'!E9</f>
        <v>2</v>
      </c>
      <c r="F9" s="88" t="s">
        <v>17</v>
      </c>
      <c r="G9" s="88" t="str">
        <f t="shared" si="0"/>
        <v>ZONA DE RIESGO ALTA</v>
      </c>
      <c r="H9" s="88"/>
      <c r="I9" s="88">
        <v>5</v>
      </c>
      <c r="J9" s="88">
        <v>2</v>
      </c>
      <c r="K9" s="88" t="s">
        <v>17</v>
      </c>
      <c r="L9" s="88" t="str">
        <f t="shared" si="1"/>
        <v>ZONA DE RIESGO ALTA</v>
      </c>
      <c r="M9" s="88" t="str">
        <f t="shared" si="2"/>
        <v>Reducir el Riesgo, Evitar, Compartir o Transferir el Riesgo</v>
      </c>
      <c r="N9" s="87"/>
      <c r="O9" s="87"/>
      <c r="P9" s="87"/>
      <c r="Q9" s="87"/>
    </row>
    <row r="10" spans="1:17" ht="47.25" customHeight="1" thickBot="1" thickTop="1">
      <c r="A10" s="88" t="str">
        <f>'ANALISIS DEL RIESGO'!A10</f>
        <v>CA07014-P</v>
      </c>
      <c r="B10" s="88" t="str">
        <f>'ANALISIS DEL RIESGO'!B10</f>
        <v>DIRECCIONAMIENTO ESTRATÉGICO</v>
      </c>
      <c r="C10" s="88" t="str">
        <f>'ANALISIS DEL RIESGO'!C10</f>
        <v>INCUMPLIMIENTO DEL DECRETO 943 DE MAYO DE 2014 REFERENTE A LA ACTUALIZACIÓN DEL MECI</v>
      </c>
      <c r="D10" s="88">
        <f>'ANALISIS DEL RIESGO'!D10</f>
        <v>4</v>
      </c>
      <c r="E10" s="88">
        <f>'ANALISIS DEL RIESGO'!E10</f>
        <v>2</v>
      </c>
      <c r="F10" s="88" t="s">
        <v>17</v>
      </c>
      <c r="G10" s="88" t="str">
        <f t="shared" si="0"/>
        <v>ZONA DE RIESGO ALTA</v>
      </c>
      <c r="H10" s="88"/>
      <c r="I10" s="88">
        <v>4</v>
      </c>
      <c r="J10" s="88">
        <v>2</v>
      </c>
      <c r="K10" s="88" t="s">
        <v>17</v>
      </c>
      <c r="L10" s="88" t="str">
        <f t="shared" si="1"/>
        <v>ZONA DE RIESGO ALTA</v>
      </c>
      <c r="M10" s="88" t="str">
        <f t="shared" si="2"/>
        <v>Reducir el Riesgo, Evitar, Compartir o Transferir el Riesgo</v>
      </c>
      <c r="N10" s="87"/>
      <c r="O10" s="87"/>
      <c r="P10" s="87"/>
      <c r="Q10" s="87"/>
    </row>
    <row r="11" spans="1:17" ht="39.75" thickBot="1" thickTop="1">
      <c r="A11" s="88" t="str">
        <f>'ANALISIS DEL RIESGO'!A11</f>
        <v>CA07114-P</v>
      </c>
      <c r="B11" s="88" t="str">
        <f>'ANALISIS DEL RIESGO'!B11</f>
        <v>DIRECCIONAMIENTO ESTRATÉGICO</v>
      </c>
      <c r="C11" s="88" t="str">
        <f>'ANALISIS DEL RIESGO'!C11</f>
        <v>POSIBLES INCUMPLIMIENTOS REFERENTES A LAS ACTIVIDADES QUE DESARROLLA LA OFICINA</v>
      </c>
      <c r="D11" s="88">
        <f>'ANALISIS DEL RIESGO'!D11</f>
        <v>4</v>
      </c>
      <c r="E11" s="88">
        <f>'ANALISIS DEL RIESGO'!E11</f>
        <v>1</v>
      </c>
      <c r="F11" s="88" t="s">
        <v>16</v>
      </c>
      <c r="G11" s="88" t="str">
        <f t="shared" si="0"/>
        <v>ZONA DE RIESGO MODERADA</v>
      </c>
      <c r="H11" s="88"/>
      <c r="I11" s="88">
        <v>3</v>
      </c>
      <c r="J11" s="88">
        <v>1</v>
      </c>
      <c r="K11" s="88" t="s">
        <v>15</v>
      </c>
      <c r="L11" s="88" t="str">
        <f t="shared" si="1"/>
        <v>ZONA DE RIESGO BAJA</v>
      </c>
      <c r="M11" s="88" t="str">
        <f t="shared" si="2"/>
        <v>Asumir el Riesgo</v>
      </c>
      <c r="N11" s="87"/>
      <c r="O11" s="87"/>
      <c r="P11" s="87"/>
      <c r="Q11" s="87"/>
    </row>
    <row r="12" spans="1:17" ht="67.5" customHeight="1" thickBot="1" thickTop="1">
      <c r="A12" s="88" t="str">
        <f>'ANALISIS DEL RIESGO'!A12</f>
        <v>CI03015-P</v>
      </c>
      <c r="B12" s="88" t="str">
        <f>'ANALISIS DEL RIESGO'!B12</f>
        <v>DIRECCIONAMIENTO ESTRATÉGICO</v>
      </c>
      <c r="C12" s="88" t="str">
        <f>'ANALISIS DEL RIESGO'!C12</f>
        <v>POSIBLE INCUMPLIMIENTO DEL NUMERAL 4,2,2  DE LA NORMA MANUAL DE CALIDAD </v>
      </c>
      <c r="D12" s="88">
        <f>'ANALISIS DEL RIESGO'!D12</f>
        <v>4</v>
      </c>
      <c r="E12" s="88">
        <f>'ANALISIS DEL RIESGO'!E12</f>
        <v>3</v>
      </c>
      <c r="F12" s="88" t="s">
        <v>17</v>
      </c>
      <c r="G12" s="88" t="str">
        <f t="shared" si="0"/>
        <v>ZONA DE RIESGO ALTA</v>
      </c>
      <c r="H12" s="88" t="s">
        <v>197</v>
      </c>
      <c r="I12" s="88">
        <v>2</v>
      </c>
      <c r="J12" s="88">
        <v>3</v>
      </c>
      <c r="K12" s="88" t="s">
        <v>16</v>
      </c>
      <c r="L12" s="88" t="str">
        <f t="shared" si="1"/>
        <v>ZONA DE RIESGO MODERADA</v>
      </c>
      <c r="M12" s="88" t="str">
        <f t="shared" si="2"/>
        <v>Asumir el Riesgo, Reducir el Riesgo</v>
      </c>
      <c r="N12" s="87"/>
      <c r="O12" s="87"/>
      <c r="P12" s="87"/>
      <c r="Q12" s="87"/>
    </row>
    <row r="13" spans="1:17" ht="57" customHeight="1" thickBot="1" thickTop="1">
      <c r="A13" s="88" t="str">
        <f>'ANALISIS DEL RIESGO'!A13</f>
        <v>CI03115-P</v>
      </c>
      <c r="B13" s="88" t="str">
        <f>'ANALISIS DEL RIESGO'!B13</f>
        <v>DIRECCIONAMIENTO ESTRATÉGICO</v>
      </c>
      <c r="C13" s="88" t="str">
        <f>'ANALISIS DEL RIESGO'!C13</f>
        <v>posible contruccion de la Matriz del Plan Anticorrupción y sus componentes no acorde a la metodologia actual </v>
      </c>
      <c r="D13" s="88">
        <f>'ANALISIS DEL RIESGO'!D13</f>
        <v>4</v>
      </c>
      <c r="E13" s="88">
        <f>'ANALISIS DEL RIESGO'!E13</f>
        <v>3</v>
      </c>
      <c r="F13" s="88" t="s">
        <v>17</v>
      </c>
      <c r="G13" s="88" t="str">
        <f t="shared" si="0"/>
        <v>ZONA DE RIESGO ALTA</v>
      </c>
      <c r="H13" s="88"/>
      <c r="I13" s="88">
        <v>3</v>
      </c>
      <c r="J13" s="88">
        <v>2</v>
      </c>
      <c r="K13" s="88" t="s">
        <v>16</v>
      </c>
      <c r="L13" s="88" t="str">
        <f t="shared" si="1"/>
        <v>ZONA DE RIESGO MODERADA</v>
      </c>
      <c r="M13" s="88" t="str">
        <f t="shared" si="2"/>
        <v>Asumir el Riesgo, Reducir el Riesgo</v>
      </c>
      <c r="N13" s="87"/>
      <c r="O13" s="87"/>
      <c r="P13" s="87"/>
      <c r="Q13" s="87"/>
    </row>
    <row r="14" spans="1:17" ht="51" customHeight="1" thickBot="1" thickTop="1">
      <c r="A14" s="88" t="str">
        <f>'ANALISIS DEL RIESGO'!A14</f>
        <v>CA00317-P</v>
      </c>
      <c r="B14" s="88" t="str">
        <f>'ANALISIS DEL RIESGO'!B14</f>
        <v>DIRECCIONAMIENTO ESTRATÉGICO</v>
      </c>
      <c r="C14" s="88" t="str">
        <f>'ANALISIS DEL RIESGO'!C14</f>
        <v>NO CONTAR CON LOS INSUMOS COMPLETOS PARA CONSOLIDAR EL INFORME EJECUTIVO DE REVISIÓN POR LA DRECCIÓN </v>
      </c>
      <c r="D14" s="88">
        <f>'ANALISIS DEL RIESGO'!D14</f>
        <v>3</v>
      </c>
      <c r="E14" s="88">
        <f>'ANALISIS DEL RIESGO'!E14</f>
        <v>2</v>
      </c>
      <c r="F14" s="88" t="s">
        <v>16</v>
      </c>
      <c r="G14" s="270" t="str">
        <f t="shared" si="0"/>
        <v>ZONA DE RIESGO MODERADA</v>
      </c>
      <c r="H14" s="88" t="s">
        <v>382</v>
      </c>
      <c r="I14" s="88"/>
      <c r="J14" s="88"/>
      <c r="K14" s="88"/>
      <c r="L14" s="88"/>
      <c r="M14" s="88" t="str">
        <f t="shared" si="2"/>
        <v>0</v>
      </c>
      <c r="N14" s="87"/>
      <c r="O14" s="87"/>
      <c r="P14" s="87"/>
      <c r="Q14" s="87"/>
    </row>
    <row r="15" spans="1:17" ht="48.75" customHeight="1" thickBot="1" thickTop="1">
      <c r="A15" s="77" t="str">
        <f>'ANALISIS DEL RIESGO'!A15</f>
        <v>CA05813-P</v>
      </c>
      <c r="B15" s="77" t="str">
        <f>'ANALISIS DEL RIESGO'!B15</f>
        <v>GESTION DE TIC`S</v>
      </c>
      <c r="C15" s="77" t="str">
        <f>'ANALISIS DEL RIESGO'!C15</f>
        <v>QUE SE INCUMPLA CON LAS POLITICAS DE SEGURIDAD DE LA ENTIDAD</v>
      </c>
      <c r="D15" s="77">
        <f>'ANALISIS DEL RIESGO'!D15</f>
        <v>2</v>
      </c>
      <c r="E15" s="77">
        <f>'ANALISIS DEL RIESGO'!E15</f>
        <v>3</v>
      </c>
      <c r="F15" s="77" t="s">
        <v>16</v>
      </c>
      <c r="G15" s="77" t="str">
        <f t="shared" si="0"/>
        <v>ZONA DE RIESGO MODERADA</v>
      </c>
      <c r="H15" s="77"/>
      <c r="I15" s="77">
        <v>2</v>
      </c>
      <c r="J15" s="77">
        <v>3</v>
      </c>
      <c r="K15" s="77" t="s">
        <v>16</v>
      </c>
      <c r="L15" s="77" t="str">
        <f t="shared" si="1"/>
        <v>ZONA DE RIESGO MODERADA</v>
      </c>
      <c r="M15" s="88" t="str">
        <f t="shared" si="2"/>
        <v>Asumir el Riesgo, Reducir el Riesgo</v>
      </c>
      <c r="N15" s="36"/>
      <c r="O15" s="36"/>
      <c r="P15" s="36"/>
      <c r="Q15" s="36"/>
    </row>
    <row r="16" spans="1:17" ht="63.75" customHeight="1" thickBot="1" thickTop="1">
      <c r="A16" s="77" t="str">
        <f>'ANALISIS DEL RIESGO'!A16</f>
        <v>CA03515-P</v>
      </c>
      <c r="B16" s="77" t="str">
        <f>'ANALISIS DEL RIESGO'!B16</f>
        <v>GESTION DE TIC`S</v>
      </c>
      <c r="C16" s="77" t="str">
        <f>'ANALISIS DEL RIESGO'!C16</f>
        <v>POSIBLE ATAQUE DE SEGURIDAD </v>
      </c>
      <c r="D16" s="77">
        <f>'ANALISIS DEL RIESGO'!D16</f>
        <v>3</v>
      </c>
      <c r="E16" s="77">
        <f>'ANALISIS DEL RIESGO'!E16</f>
        <v>3</v>
      </c>
      <c r="F16" s="77" t="s">
        <v>17</v>
      </c>
      <c r="G16" s="77" t="str">
        <f t="shared" si="0"/>
        <v>ZONA DE RIESGO ALTA</v>
      </c>
      <c r="H16" s="77"/>
      <c r="I16" s="77">
        <v>2</v>
      </c>
      <c r="J16" s="77">
        <v>2</v>
      </c>
      <c r="K16" s="77" t="s">
        <v>15</v>
      </c>
      <c r="L16" s="77" t="str">
        <f t="shared" si="1"/>
        <v>ZONA DE RIESGO BAJA</v>
      </c>
      <c r="M16" s="88" t="str">
        <f t="shared" si="2"/>
        <v>Asumir el Riesgo</v>
      </c>
      <c r="N16" s="36"/>
      <c r="O16" s="36"/>
      <c r="P16" s="36"/>
      <c r="Q16" s="36"/>
    </row>
    <row r="17" spans="1:17" ht="43.5" customHeight="1" thickBot="1" thickTop="1">
      <c r="A17" s="77" t="str">
        <f>'ANALISIS DEL RIESGO'!A17</f>
        <v>CA01316-P</v>
      </c>
      <c r="B17" s="77" t="str">
        <f>'ANALISIS DEL RIESGO'!B17</f>
        <v>GESTION DE TIC`S</v>
      </c>
      <c r="C17" s="77" t="str">
        <f>'ANALISIS DEL RIESGO'!C17</f>
        <v>POSIBLE INSTALACIÓN DE SOFTWARE ILEGAL </v>
      </c>
      <c r="D17" s="77">
        <f>'ANALISIS DEL RIESGO'!D17</f>
        <v>3</v>
      </c>
      <c r="E17" s="77">
        <f>'ANALISIS DEL RIESGO'!E17</f>
        <v>3</v>
      </c>
      <c r="F17" s="77" t="s">
        <v>17</v>
      </c>
      <c r="G17" s="77" t="str">
        <f t="shared" si="0"/>
        <v>ZONA DE RIESGO ALTA</v>
      </c>
      <c r="H17" s="77"/>
      <c r="I17" s="77">
        <v>2</v>
      </c>
      <c r="J17" s="77">
        <v>2</v>
      </c>
      <c r="K17" s="77" t="s">
        <v>15</v>
      </c>
      <c r="L17" s="77" t="str">
        <f t="shared" si="1"/>
        <v>ZONA DE RIESGO BAJA</v>
      </c>
      <c r="M17" s="88" t="str">
        <f t="shared" si="2"/>
        <v>Asumir el Riesgo</v>
      </c>
      <c r="N17" s="36"/>
      <c r="O17" s="36"/>
      <c r="P17" s="36"/>
      <c r="Q17" s="36"/>
    </row>
    <row r="18" spans="1:17" ht="48" customHeight="1" thickBot="1" thickTop="1">
      <c r="A18" s="77" t="str">
        <f>'ANALISIS DEL RIESGO'!A18</f>
        <v>CA01516-P</v>
      </c>
      <c r="B18" s="77" t="str">
        <f>'ANALISIS DEL RIESGO'!B18</f>
        <v>GESTION DE TIC`S</v>
      </c>
      <c r="C18" s="77" t="str">
        <f>'ANALISIS DEL RIESGO'!C18</f>
        <v>QUE NO SE TENGAN CANALES EFECTIVOS DE COMUNICACIÓN CON EL CIUDADANO </v>
      </c>
      <c r="D18" s="77">
        <f>'ANALISIS DEL RIESGO'!D18</f>
        <v>3</v>
      </c>
      <c r="E18" s="77">
        <f>'ANALISIS DEL RIESGO'!E18</f>
        <v>3</v>
      </c>
      <c r="F18" s="77" t="s">
        <v>17</v>
      </c>
      <c r="G18" s="77" t="str">
        <f t="shared" si="0"/>
        <v>ZONA DE RIESGO ALTA</v>
      </c>
      <c r="H18" s="77"/>
      <c r="I18" s="77">
        <v>2</v>
      </c>
      <c r="J18" s="77">
        <v>2</v>
      </c>
      <c r="K18" s="77" t="s">
        <v>15</v>
      </c>
      <c r="L18" s="77" t="str">
        <f t="shared" si="1"/>
        <v>ZONA DE RIESGO BAJA</v>
      </c>
      <c r="M18" s="88" t="str">
        <f t="shared" si="2"/>
        <v>Asumir el Riesgo</v>
      </c>
      <c r="N18" s="36"/>
      <c r="O18" s="36"/>
      <c r="P18" s="36"/>
      <c r="Q18" s="36"/>
    </row>
    <row r="19" spans="1:17" ht="48" customHeight="1" thickBot="1" thickTop="1">
      <c r="A19" s="192" t="str">
        <f>'ANALISIS DEL RIESGO'!A19</f>
        <v>CI00117-P</v>
      </c>
      <c r="B19" s="192" t="str">
        <f>'ANALISIS DEL RIESGO'!B19</f>
        <v>GESTION DE TIC`S</v>
      </c>
      <c r="C19" s="192" t="str">
        <f>'ANALISIS DEL RIESGO'!C19</f>
        <v>INSTALACIÓN DE SOFTWARE  ILEGAL </v>
      </c>
      <c r="D19" s="192">
        <f>'ANALISIS DEL RIESGO'!D19</f>
        <v>4</v>
      </c>
      <c r="E19" s="192">
        <f>'ANALISIS DEL RIESGO'!E19</f>
        <v>4</v>
      </c>
      <c r="F19" s="192" t="s">
        <v>19</v>
      </c>
      <c r="G19" s="192" t="str">
        <f t="shared" si="0"/>
        <v>ZONA DE RIESGO EXTREMA</v>
      </c>
      <c r="H19" s="192" t="s">
        <v>332</v>
      </c>
      <c r="I19" s="257">
        <v>2</v>
      </c>
      <c r="J19" s="257">
        <v>3</v>
      </c>
      <c r="K19" s="257" t="s">
        <v>16</v>
      </c>
      <c r="L19" s="192" t="str">
        <f t="shared" si="1"/>
        <v>ZONA DE RIESGO MODERADA</v>
      </c>
      <c r="M19" s="88" t="str">
        <f t="shared" si="2"/>
        <v>Asumir el Riesgo, Reducir el Riesgo</v>
      </c>
      <c r="N19" s="36"/>
      <c r="O19" s="36"/>
      <c r="P19" s="36"/>
      <c r="Q19" s="36"/>
    </row>
    <row r="20" spans="1:17" ht="48" customHeight="1" thickBot="1" thickTop="1">
      <c r="A20" s="192" t="str">
        <f>'ANALISIS DEL RIESGO'!A20</f>
        <v>CI00317-P</v>
      </c>
      <c r="B20" s="192" t="str">
        <f>'ANALISIS DEL RIESGO'!B20</f>
        <v>GESTION DE TIC`S</v>
      </c>
      <c r="C20" s="192" t="str">
        <f>'ANALISIS DEL RIESGO'!C20</f>
        <v>DAÑO Y DETERIORO DE LOS EQUIPOS DE COMPUTO </v>
      </c>
      <c r="D20" s="192">
        <f>'ANALISIS DEL RIESGO'!D20</f>
        <v>3</v>
      </c>
      <c r="E20" s="192">
        <f>'ANALISIS DEL RIESGO'!E20</f>
        <v>3</v>
      </c>
      <c r="F20" s="192" t="s">
        <v>17</v>
      </c>
      <c r="G20" s="192" t="str">
        <f t="shared" si="0"/>
        <v>ZONA DE RIESGO ALTA</v>
      </c>
      <c r="H20" s="192"/>
      <c r="I20" s="257">
        <v>2</v>
      </c>
      <c r="J20" s="257">
        <v>3</v>
      </c>
      <c r="K20" s="257" t="s">
        <v>16</v>
      </c>
      <c r="L20" s="192" t="str">
        <f t="shared" si="1"/>
        <v>ZONA DE RIESGO MODERADA</v>
      </c>
      <c r="M20" s="88" t="str">
        <f t="shared" si="2"/>
        <v>Asumir el Riesgo, Reducir el Riesgo</v>
      </c>
      <c r="N20" s="36"/>
      <c r="O20" s="36"/>
      <c r="P20" s="36"/>
      <c r="Q20" s="36"/>
    </row>
    <row r="21" spans="1:17" ht="48" customHeight="1" thickBot="1" thickTop="1">
      <c r="A21" s="192" t="str">
        <f>'ANALISIS DEL RIESGO'!A21</f>
        <v>CI00417-P</v>
      </c>
      <c r="B21" s="192" t="str">
        <f>'ANALISIS DEL RIESGO'!B21</f>
        <v>GESTION DE TIC`S</v>
      </c>
      <c r="C21" s="192" t="str">
        <f>'ANALISIS DEL RIESGO'!C21</f>
        <v>QUE NO EXISTA UN PUNTO DE RECUPERACIÓN ANTE DESASTRES </v>
      </c>
      <c r="D21" s="192">
        <f>'ANALISIS DEL RIESGO'!D21</f>
        <v>3</v>
      </c>
      <c r="E21" s="192">
        <f>'ANALISIS DEL RIESGO'!E21</f>
        <v>3</v>
      </c>
      <c r="F21" s="192" t="s">
        <v>17</v>
      </c>
      <c r="G21" s="192" t="str">
        <f t="shared" si="0"/>
        <v>ZONA DE RIESGO ALTA</v>
      </c>
      <c r="H21" s="192"/>
      <c r="I21" s="257">
        <v>2</v>
      </c>
      <c r="J21" s="257">
        <v>3</v>
      </c>
      <c r="K21" s="257" t="s">
        <v>16</v>
      </c>
      <c r="L21" s="192" t="str">
        <f t="shared" si="1"/>
        <v>ZONA DE RIESGO MODERADA</v>
      </c>
      <c r="M21" s="88" t="str">
        <f t="shared" si="2"/>
        <v>Asumir el Riesgo, Reducir el Riesgo</v>
      </c>
      <c r="N21" s="36"/>
      <c r="O21" s="36"/>
      <c r="P21" s="36"/>
      <c r="Q21" s="36"/>
    </row>
    <row r="22" spans="1:17" ht="63" customHeight="1" thickBot="1" thickTop="1">
      <c r="A22" s="257" t="str">
        <f>'ANALISIS DEL RIESGO'!A22</f>
        <v>CI02217-P</v>
      </c>
      <c r="B22" s="257" t="str">
        <f>'ANALISIS DEL RIESGO'!B22</f>
        <v>GESTION DE TIC`S</v>
      </c>
      <c r="C22" s="257" t="str">
        <f>'ANALISIS DEL RIESGO'!C22</f>
        <v>QUE NO SE REALICE DE MANERA ADECUADA EL MANTENIMIENTO DE LOS EQUIPOS DE COMPUTO DURANTE LA VIGENCIA </v>
      </c>
      <c r="D22" s="257">
        <f>'ANALISIS DEL RIESGO'!D22</f>
        <v>3</v>
      </c>
      <c r="E22" s="257">
        <f>'ANALISIS DEL RIESGO'!E22</f>
        <v>3</v>
      </c>
      <c r="F22" s="257" t="s">
        <v>17</v>
      </c>
      <c r="G22" s="257" t="str">
        <f t="shared" si="0"/>
        <v>ZONA DE RIESGO ALTA</v>
      </c>
      <c r="H22" s="257"/>
      <c r="I22" s="257">
        <v>2</v>
      </c>
      <c r="J22" s="257">
        <v>3</v>
      </c>
      <c r="K22" s="257" t="s">
        <v>16</v>
      </c>
      <c r="L22" s="257" t="str">
        <f t="shared" si="1"/>
        <v>ZONA DE RIESGO MODERADA</v>
      </c>
      <c r="M22" s="270" t="str">
        <f t="shared" si="2"/>
        <v>Asumir el Riesgo, Reducir el Riesgo</v>
      </c>
      <c r="N22" s="36"/>
      <c r="O22" s="36"/>
      <c r="P22" s="36"/>
      <c r="Q22" s="36"/>
    </row>
    <row r="23" spans="1:17" ht="63" customHeight="1" thickBot="1" thickTop="1">
      <c r="A23" s="294" t="str">
        <f>'ANALISIS DEL RIESGO'!A23</f>
        <v>CA1117-P</v>
      </c>
      <c r="B23" s="312" t="str">
        <f>'ANALISIS DEL RIESGO'!B23</f>
        <v>GESTION DE TIC`S</v>
      </c>
      <c r="C23" s="312" t="str">
        <f>'ANALISIS DEL RIESGO'!C23</f>
        <v>QUE NO SE REALICE LA PUBLICACION  DE LA INFORMACIÓN MINIMA A PUBLICAR  EN  LA PAGINA WEB DE LA ENTIDAD COMO EXIGE LA ESTRATEGIA DE TRANSPARENCIA Y ACCESO A LA INFORMACIÓN</v>
      </c>
      <c r="D23" s="312">
        <f>'ANALISIS DEL RIESGO'!D23</f>
        <v>3</v>
      </c>
      <c r="E23" s="312">
        <f>'ANALISIS DEL RIESGO'!E23</f>
        <v>3</v>
      </c>
      <c r="F23" s="294" t="s">
        <v>17</v>
      </c>
      <c r="G23" s="294" t="str">
        <f t="shared" si="0"/>
        <v>ZONA DE RIESGO ALTA</v>
      </c>
      <c r="H23" s="294"/>
      <c r="I23" s="294">
        <v>2</v>
      </c>
      <c r="J23" s="294">
        <v>3</v>
      </c>
      <c r="K23" s="294" t="s">
        <v>16</v>
      </c>
      <c r="L23" s="294" t="str">
        <f t="shared" si="1"/>
        <v>ZONA DE RIESGO MODERADA</v>
      </c>
      <c r="M23" s="270" t="str">
        <f t="shared" si="2"/>
        <v>Asumir el Riesgo, Reducir el Riesgo</v>
      </c>
      <c r="N23" s="36"/>
      <c r="O23" s="36"/>
      <c r="P23" s="36"/>
      <c r="Q23" s="36"/>
    </row>
    <row r="24" spans="1:17" ht="60.75" customHeight="1" thickBot="1" thickTop="1">
      <c r="A24" s="76" t="str">
        <f>'ANALISIS DEL RIESGO'!A24</f>
        <v>CA06213-P
CA07814-P</v>
      </c>
      <c r="B24" s="76" t="str">
        <f>'ANALISIS DEL RIESGO'!B24</f>
        <v>MEDICION Y MEJORA</v>
      </c>
      <c r="C24" s="76" t="str">
        <f>'ANALISIS DEL RIESGO'!C24</f>
        <v>DEBILIDADES EN LA MEDICION DEL PROCESO </v>
      </c>
      <c r="D24" s="76">
        <f>'ANALISIS DEL RIESGO'!D24</f>
        <v>4</v>
      </c>
      <c r="E24" s="76">
        <f>'ANALISIS DEL RIESGO'!E24</f>
        <v>1</v>
      </c>
      <c r="F24" s="76" t="s">
        <v>16</v>
      </c>
      <c r="G24" s="76" t="str">
        <f t="shared" si="0"/>
        <v>ZONA DE RIESGO MODERADA</v>
      </c>
      <c r="H24" s="76"/>
      <c r="I24" s="76">
        <v>3</v>
      </c>
      <c r="J24" s="76">
        <f>E24</f>
        <v>1</v>
      </c>
      <c r="K24" s="76" t="s">
        <v>15</v>
      </c>
      <c r="L24" s="76" t="str">
        <f t="shared" si="1"/>
        <v>ZONA DE RIESGO BAJA</v>
      </c>
      <c r="M24" s="88" t="str">
        <f t="shared" si="2"/>
        <v>Asumir el Riesgo</v>
      </c>
      <c r="N24" s="110"/>
      <c r="O24" s="110"/>
      <c r="P24" s="110"/>
      <c r="Q24" s="110"/>
    </row>
    <row r="25" spans="1:17" ht="72" customHeight="1" thickBot="1" thickTop="1">
      <c r="A25" s="76" t="str">
        <f>'ANALISIS DEL RIESGO'!A25</f>
        <v>CA00617-P</v>
      </c>
      <c r="B25" s="76" t="str">
        <f>'ANALISIS DEL RIESGO'!B25</f>
        <v>MEDICION Y MEJORA</v>
      </c>
      <c r="C25" s="76" t="str">
        <f>'ANALISIS DEL RIESGO'!C25</f>
        <v>QUE NO SE CUENTE CON LOS INDICADORES ADECUADOS PARA MEDIR LA GESTIÓN DEL PROCESO </v>
      </c>
      <c r="D25" s="76">
        <f>'ANALISIS DEL RIESGO'!D25</f>
        <v>4</v>
      </c>
      <c r="E25" s="76">
        <f>'ANALISIS DEL RIESGO'!E25</f>
        <v>3</v>
      </c>
      <c r="F25" s="76" t="s">
        <v>17</v>
      </c>
      <c r="G25" s="76" t="str">
        <f t="shared" si="0"/>
        <v>ZONA DE RIESGO ALTA</v>
      </c>
      <c r="H25" s="76"/>
      <c r="I25" s="76">
        <v>3</v>
      </c>
      <c r="J25" s="76">
        <v>2</v>
      </c>
      <c r="K25" s="76" t="s">
        <v>16</v>
      </c>
      <c r="L25" s="76" t="str">
        <f t="shared" si="1"/>
        <v>ZONA DE RIESGO MODERADA</v>
      </c>
      <c r="M25" s="88" t="str">
        <f t="shared" si="2"/>
        <v>Asumir el Riesgo, Reducir el Riesgo</v>
      </c>
      <c r="N25" s="110"/>
      <c r="O25" s="110"/>
      <c r="P25" s="110"/>
      <c r="Q25" s="110"/>
    </row>
    <row r="26" spans="1:17" ht="72" customHeight="1" thickBot="1" thickTop="1">
      <c r="A26" s="76" t="str">
        <f>'ANALISIS DEL RIESGO'!A26</f>
        <v>CA00717-P</v>
      </c>
      <c r="B26" s="76" t="str">
        <f>'ANALISIS DEL RIESGO'!B26</f>
        <v>MEDICION Y MEJORA</v>
      </c>
      <c r="C26" s="76" t="str">
        <f>'ANALISIS DEL RIESGO'!C26</f>
        <v>QUE NO SE MIDA DE MANERA ADECUADA LA CONFORMIDAD DEL SISTEMA DE GESTIÓN </v>
      </c>
      <c r="D26" s="76">
        <f>'ANALISIS DEL RIESGO'!D26</f>
        <v>4</v>
      </c>
      <c r="E26" s="76">
        <f>'ANALISIS DEL RIESGO'!E26</f>
        <v>3</v>
      </c>
      <c r="F26" s="76" t="s">
        <v>17</v>
      </c>
      <c r="G26" s="76" t="str">
        <f t="shared" si="0"/>
        <v>ZONA DE RIESGO ALTA</v>
      </c>
      <c r="H26" s="76"/>
      <c r="I26" s="76">
        <v>3</v>
      </c>
      <c r="J26" s="76">
        <v>2</v>
      </c>
      <c r="K26" s="76" t="s">
        <v>16</v>
      </c>
      <c r="L26" s="76" t="str">
        <f t="shared" si="1"/>
        <v>ZONA DE RIESGO MODERADA</v>
      </c>
      <c r="M26" s="88" t="str">
        <f t="shared" si="2"/>
        <v>Asumir el Riesgo, Reducir el Riesgo</v>
      </c>
      <c r="N26" s="110"/>
      <c r="O26" s="110"/>
      <c r="P26" s="110"/>
      <c r="Q26" s="110"/>
    </row>
    <row r="27" spans="1:17" ht="54.75" customHeight="1" thickBot="1" thickTop="1">
      <c r="A27" s="81" t="str">
        <f>'ANALISIS DEL RIESGO'!A27</f>
        <v>CI04115-P</v>
      </c>
      <c r="B27" s="81" t="str">
        <f>'ANALISIS DEL RIESGO'!B27</f>
        <v>GESTION DOCUMENTAL</v>
      </c>
      <c r="C27" s="81" t="str">
        <f>'ANALISIS DEL RIESGO'!C27</f>
        <v>POSIBLE DEMORA EN LA CREACIÓN DE LOS EXPEDIENTES VIRTUALES </v>
      </c>
      <c r="D27" s="81">
        <f>'ANALISIS DEL RIESGO'!D27</f>
        <v>3</v>
      </c>
      <c r="E27" s="81">
        <f>'ANALISIS DEL RIESGO'!E27</f>
        <v>3</v>
      </c>
      <c r="F27" s="81" t="s">
        <v>17</v>
      </c>
      <c r="G27" s="81" t="str">
        <f aca="true" t="shared" si="3" ref="G27:G35">IF(F27="B",$N$1,IF(F27="M",$O$1,IF(F27="A",$P$1,IF(F27="E",$Q$1,"0"))))</f>
        <v>ZONA DE RIESGO ALTA</v>
      </c>
      <c r="H27" s="81"/>
      <c r="I27" s="81">
        <v>2</v>
      </c>
      <c r="J27" s="81">
        <v>2</v>
      </c>
      <c r="K27" s="81" t="s">
        <v>15</v>
      </c>
      <c r="L27" s="81" t="str">
        <f>IF(K27="B",$N$1,IF(K27="M",$O$1,IF(K27="A",$P$1,IF(K27="E",$Q$1,"0"))))</f>
        <v>ZONA DE RIESGO BAJA</v>
      </c>
      <c r="M27" s="88" t="str">
        <f t="shared" si="2"/>
        <v>Asumir el Riesgo</v>
      </c>
      <c r="N27" s="134"/>
      <c r="O27" s="78"/>
      <c r="P27" s="78"/>
      <c r="Q27" s="78"/>
    </row>
    <row r="28" spans="1:17" ht="54.75" customHeight="1" thickBot="1" thickTop="1">
      <c r="A28" s="81" t="str">
        <f>'ANALISIS DEL RIESGO'!A28</f>
        <v>CI00817-P</v>
      </c>
      <c r="B28" s="81" t="str">
        <f>'ANALISIS DEL RIESGO'!B28</f>
        <v>GESTION DOCUMENTAL</v>
      </c>
      <c r="C28" s="81" t="str">
        <f>'ANALISIS DEL RIESGO'!C28</f>
        <v>DETERIORO DE LOS DOCUMENTOS DE ARCHIVO, PAPEL,FOTOGRAFIAS,MAGNETICO.  </v>
      </c>
      <c r="D28" s="81">
        <f>'ANALISIS DEL RIESGO'!D28</f>
        <v>4</v>
      </c>
      <c r="E28" s="81">
        <f>'ANALISIS DEL RIESGO'!E28</f>
        <v>3</v>
      </c>
      <c r="F28" s="81" t="s">
        <v>17</v>
      </c>
      <c r="G28" s="81" t="str">
        <f t="shared" si="3"/>
        <v>ZONA DE RIESGO ALTA</v>
      </c>
      <c r="H28" s="81"/>
      <c r="I28" s="81">
        <v>2</v>
      </c>
      <c r="J28" s="81">
        <v>2</v>
      </c>
      <c r="K28" s="81" t="s">
        <v>15</v>
      </c>
      <c r="L28" s="81" t="str">
        <f>IF(K28="B",$N$1,IF(K28="M",$O$1,IF(K28="A",$P$1,IF(K28="E",$Q$1,"0"))))</f>
        <v>ZONA DE RIESGO BAJA</v>
      </c>
      <c r="M28" s="88" t="str">
        <f t="shared" si="2"/>
        <v>Asumir el Riesgo</v>
      </c>
      <c r="N28" s="134"/>
      <c r="O28" s="78"/>
      <c r="P28" s="78"/>
      <c r="Q28" s="78"/>
    </row>
    <row r="29" spans="1:17" ht="116.25" customHeight="1" thickBot="1" thickTop="1">
      <c r="A29" s="141" t="str">
        <f>'ANALISIS DEL RIESGO'!A29</f>
        <v>CA01317-P</v>
      </c>
      <c r="B29" s="141" t="str">
        <f>'ANALISIS DEL RIESGO'!B29</f>
        <v>ATENCIÓN AL CIUDADANO</v>
      </c>
      <c r="C29" s="141" t="str">
        <f>'ANALISIS DEL RIESGO'!C29</f>
        <v>INCREMENTO EN EL NÚMERO DE PQRSD A NIVEL NACIONAL </v>
      </c>
      <c r="D29" s="141">
        <f>'ANALISIS DEL RIESGO'!D29</f>
        <v>4</v>
      </c>
      <c r="E29" s="141">
        <f>'ANALISIS DEL RIESGO'!E29</f>
        <v>3</v>
      </c>
      <c r="F29" s="141" t="s">
        <v>17</v>
      </c>
      <c r="G29" s="141" t="str">
        <f t="shared" si="3"/>
        <v>ZONA DE RIESGO ALTA</v>
      </c>
      <c r="H29" s="141" t="s">
        <v>273</v>
      </c>
      <c r="I29" s="141"/>
      <c r="J29" s="141"/>
      <c r="K29" s="141"/>
      <c r="L29" s="141"/>
      <c r="M29" s="88" t="str">
        <f t="shared" si="2"/>
        <v>0</v>
      </c>
      <c r="N29" s="144"/>
      <c r="O29" s="117"/>
      <c r="P29" s="117"/>
      <c r="Q29" s="117"/>
    </row>
    <row r="30" spans="1:17" ht="57.75" customHeight="1" thickBot="1" thickTop="1">
      <c r="A30" s="295" t="str">
        <f>'ANALISIS DEL RIESGO'!A30</f>
        <v>CA01917-P</v>
      </c>
      <c r="B30" s="295" t="str">
        <f>'ANALISIS DEL RIESGO'!B30</f>
        <v>ATENCIÓN AL CIUDADANO</v>
      </c>
      <c r="C30" s="295" t="str">
        <f>'ANALISIS DEL RIESGO'!C30</f>
        <v>QUE NO SE PUEDA MEDIR EL NIVEL DE SATISFACCIÓN DEL USUSARIO Y/O CIUDADANO CON EL SERVICIO QUE SE ESTÁ PRESTANDO EN LA ENTIDAD.</v>
      </c>
      <c r="D30" s="295">
        <f>'ANALISIS DEL RIESGO'!D30</f>
        <v>3</v>
      </c>
      <c r="E30" s="295">
        <f>'ANALISIS DEL RIESGO'!E30</f>
        <v>3</v>
      </c>
      <c r="F30" s="295" t="s">
        <v>17</v>
      </c>
      <c r="G30" s="295" t="str">
        <f t="shared" si="3"/>
        <v>ZONA DE RIESGO ALTA</v>
      </c>
      <c r="H30" s="295"/>
      <c r="I30" s="295"/>
      <c r="J30" s="295"/>
      <c r="K30" s="295"/>
      <c r="L30" s="295"/>
      <c r="M30" s="270"/>
      <c r="N30" s="144"/>
      <c r="O30" s="117"/>
      <c r="P30" s="117"/>
      <c r="Q30" s="117"/>
    </row>
    <row r="31" spans="1:17" ht="79.5" customHeight="1" thickBot="1" thickTop="1">
      <c r="A31" s="39" t="str">
        <f>'ANALISIS DEL RIESGO'!A31</f>
        <v>CI00916-P</v>
      </c>
      <c r="B31" s="39" t="str">
        <f>'ANALISIS DEL RIESGO'!B31</f>
        <v>GESTIÓN DE SERVICIOS DE SALUD  (TUMACO)  </v>
      </c>
      <c r="C31" s="39" t="str">
        <f>'ANALISIS DEL RIESGO'!C31</f>
        <v>Incumplimiento del procedimiento Elaboración de carnets de Salud </v>
      </c>
      <c r="D31" s="39">
        <f>'ANALISIS DEL RIESGO'!D31</f>
        <v>3</v>
      </c>
      <c r="E31" s="39">
        <f>'ANALISIS DEL RIESGO'!E31</f>
        <v>3</v>
      </c>
      <c r="F31" s="39" t="s">
        <v>17</v>
      </c>
      <c r="G31" s="39" t="str">
        <f t="shared" si="3"/>
        <v>ZONA DE RIESGO ALTA</v>
      </c>
      <c r="H31" s="39"/>
      <c r="I31" s="39">
        <v>3</v>
      </c>
      <c r="J31" s="39">
        <v>1</v>
      </c>
      <c r="K31" s="39" t="s">
        <v>15</v>
      </c>
      <c r="L31" s="39" t="str">
        <f>IF(K31="B",$N$1,IF(K31="M",$O$1,IF(K31="A",$P$1,IF(K31="E",$Q$1,"0"))))</f>
        <v>ZONA DE RIESGO BAJA</v>
      </c>
      <c r="M31" s="88" t="str">
        <f t="shared" si="2"/>
        <v>Asumir el Riesgo</v>
      </c>
      <c r="N31" s="147"/>
      <c r="O31" s="98"/>
      <c r="P31" s="98"/>
      <c r="Q31" s="98"/>
    </row>
    <row r="32" spans="1:17" ht="79.5" customHeight="1" thickBot="1" thickTop="1">
      <c r="A32" s="39" t="str">
        <f>'ANALISIS DEL RIESGO'!A32</f>
        <v>CA01117-P</v>
      </c>
      <c r="B32" s="39" t="str">
        <f>'ANALISIS DEL RIESGO'!B32</f>
        <v>GESTIÓN DE SERVICIOS DE SALUD</v>
      </c>
      <c r="C32" s="39" t="str">
        <f>'ANALISIS DEL RIESGO'!C32</f>
        <v>QUE NO SE CUENTE CON LOS LINEAMIENTOS DEL HACER DEL PROCESO  </v>
      </c>
      <c r="D32" s="39">
        <f>'ANALISIS DEL RIESGO'!D32</f>
        <v>3</v>
      </c>
      <c r="E32" s="39">
        <f>'ANALISIS DEL RIESGO'!E32</f>
        <v>3</v>
      </c>
      <c r="F32" s="39" t="s">
        <v>17</v>
      </c>
      <c r="G32" s="39" t="str">
        <f t="shared" si="3"/>
        <v>ZONA DE RIESGO ALTA</v>
      </c>
      <c r="H32" s="39"/>
      <c r="I32" s="39">
        <v>3</v>
      </c>
      <c r="J32" s="39">
        <v>1</v>
      </c>
      <c r="K32" s="39" t="s">
        <v>15</v>
      </c>
      <c r="L32" s="39" t="str">
        <f>IF(K32="B",$N$1,IF(K32="M",$O$1,IF(K32="A",$P$1,IF(K32="E",$Q$1,"0"))))</f>
        <v>ZONA DE RIESGO BAJA</v>
      </c>
      <c r="M32" s="88" t="str">
        <f t="shared" si="2"/>
        <v>Asumir el Riesgo</v>
      </c>
      <c r="N32" s="147"/>
      <c r="O32" s="98"/>
      <c r="P32" s="98"/>
      <c r="Q32" s="98"/>
    </row>
    <row r="33" spans="1:17" ht="79.5" customHeight="1" thickBot="1" thickTop="1">
      <c r="A33" s="39" t="str">
        <f>'ANALISIS DEL RIESGO'!A33</f>
        <v>CI01717-P</v>
      </c>
      <c r="B33" s="39" t="str">
        <f>'ANALISIS DEL RIESGO'!B33</f>
        <v>SERVICIOS DE SALUD (SUBDIRECCION DE PRESTACIONES SOCIALES)</v>
      </c>
      <c r="C33" s="39" t="str">
        <f>'ANALISIS DEL RIESGO'!C33</f>
        <v>QUE NO  SE DE CUMPLIMIENTO A LAS ACTIVIDADES DE TRAMITES (DESACATO Y SANCIÓN)  POR PARTE DE LOS ABOGADOS SUSTANCIADORES </v>
      </c>
      <c r="D33" s="39">
        <f>'ANALISIS DEL RIESGO'!D33</f>
        <v>4</v>
      </c>
      <c r="E33" s="39">
        <f>'ANALISIS DEL RIESGO'!E33</f>
        <v>4</v>
      </c>
      <c r="F33" s="39" t="s">
        <v>17</v>
      </c>
      <c r="G33" s="39" t="str">
        <f t="shared" si="3"/>
        <v>ZONA DE RIESGO ALTA</v>
      </c>
      <c r="H33" s="39"/>
      <c r="I33" s="39">
        <v>3</v>
      </c>
      <c r="J33" s="39">
        <v>3</v>
      </c>
      <c r="K33" s="39" t="s">
        <v>17</v>
      </c>
      <c r="L33" s="39" t="str">
        <f>IF(K33="B",$N$1,IF(K33="M",$O$1,IF(K33="A",$P$1,IF(K33="E",$Q$1,"0"))))</f>
        <v>ZONA DE RIESGO ALTA</v>
      </c>
      <c r="M33" s="270"/>
      <c r="N33" s="147"/>
      <c r="O33" s="98"/>
      <c r="P33" s="98"/>
      <c r="Q33" s="98"/>
    </row>
    <row r="34" spans="1:17" ht="79.5" customHeight="1" thickBot="1" thickTop="1">
      <c r="A34" s="39" t="str">
        <f>'ANALISIS DEL RIESGO'!A34</f>
        <v>CI01817-P</v>
      </c>
      <c r="B34" s="39" t="str">
        <f>'ANALISIS DEL RIESGO'!B34</f>
        <v>SERVICIOS DE SALUD (SUBDIRECCION DE PRESTACIONES SOCIALES)</v>
      </c>
      <c r="C34" s="39" t="str">
        <f>'ANALISIS DEL RIESGO'!C34</f>
        <v>QUE LA INFORMACIÓN DIRIGIDA AL SUBDIRECTOR NO SEA ALLEGADA </v>
      </c>
      <c r="D34" s="39">
        <f>'ANALISIS DEL RIESGO'!D34</f>
        <v>3</v>
      </c>
      <c r="E34" s="39">
        <f>'ANALISIS DEL RIESGO'!E34</f>
        <v>3</v>
      </c>
      <c r="F34" s="39" t="s">
        <v>17</v>
      </c>
      <c r="G34" s="39" t="str">
        <f t="shared" si="3"/>
        <v>ZONA DE RIESGO ALTA</v>
      </c>
      <c r="H34" s="39"/>
      <c r="I34" s="39">
        <v>3</v>
      </c>
      <c r="J34" s="39">
        <v>1</v>
      </c>
      <c r="K34" s="39" t="s">
        <v>15</v>
      </c>
      <c r="L34" s="39" t="str">
        <f>IF(K34="B",$N$1,IF(K34="M",$O$1,IF(K34="A",$P$1,IF(K34="E",$Q$1,"0"))))</f>
        <v>ZONA DE RIESGO BAJA</v>
      </c>
      <c r="M34" s="270"/>
      <c r="N34" s="147"/>
      <c r="O34" s="98"/>
      <c r="P34" s="98"/>
      <c r="Q34" s="98"/>
    </row>
    <row r="35" spans="1:17" ht="79.5" customHeight="1" thickBot="1" thickTop="1">
      <c r="A35" s="76" t="str">
        <f>'ANALISIS DEL RIESGO'!A35</f>
        <v>CA05413-P</v>
      </c>
      <c r="B35" s="76" t="str">
        <f>'ANALISIS DEL RIESGO'!B35</f>
        <v>GESTION DE RECURSOS FINANCIEROS</v>
      </c>
      <c r="C35" s="76" t="str">
        <f>'ANALISIS DEL RIESGO'!C35</f>
        <v>QUE LA DOCUMENTACION DEL PROCESO NO SE RECUPERE CON OPORTUNIDAD</v>
      </c>
      <c r="D35" s="76">
        <f>'ANALISIS DEL RIESGO'!D35</f>
        <v>3</v>
      </c>
      <c r="E35" s="76">
        <f>'ANALISIS DEL RIESGO'!E35</f>
        <v>2</v>
      </c>
      <c r="F35" s="76" t="s">
        <v>16</v>
      </c>
      <c r="G35" s="76" t="str">
        <f t="shared" si="3"/>
        <v>ZONA DE RIESGO MODERADA</v>
      </c>
      <c r="H35" s="76"/>
      <c r="I35" s="76">
        <v>2</v>
      </c>
      <c r="J35" s="76">
        <v>2</v>
      </c>
      <c r="K35" s="76" t="s">
        <v>15</v>
      </c>
      <c r="L35" s="76" t="str">
        <f>IF(K35="B",$N$1,IF(K35="M",$O$1,IF(K35="A",$P$1,IF(K35="E",$Q$1,"0"))))</f>
        <v>ZONA DE RIESGO BAJA</v>
      </c>
      <c r="M35" s="88" t="str">
        <f t="shared" si="2"/>
        <v>Asumir el Riesgo</v>
      </c>
      <c r="N35" s="151"/>
      <c r="O35" s="110"/>
      <c r="P35" s="110"/>
      <c r="Q35" s="110"/>
    </row>
    <row r="36" spans="1:17" ht="79.5" customHeight="1" thickBot="1" thickTop="1">
      <c r="A36" s="193" t="str">
        <f>'ANALISIS DEL RIESGO'!A36</f>
        <v>CI01117-P</v>
      </c>
      <c r="B36" s="193" t="str">
        <f>'ANALISIS DEL RIESGO'!B36</f>
        <v>GESTION DE RECURSOS FINANCIEROS (CONTABILIDAD) </v>
      </c>
      <c r="C36" s="193" t="str">
        <f>'ANALISIS DEL RIESGO'!C36</f>
        <v>QUE NO SE CUENTE CON EL DOCUMENTO FUENTE DE LA ENTIDAD BANCARIA QUE DA EVIDENCIA DE LA CONCILIACIÓN (EXTRACTO BANCARIO)  </v>
      </c>
      <c r="D36" s="193">
        <f>'ANALISIS DEL RIESGO'!D36</f>
        <v>3</v>
      </c>
      <c r="E36" s="193">
        <f>'ANALISIS DEL RIESGO'!E36</f>
        <v>2</v>
      </c>
      <c r="F36" s="193" t="s">
        <v>16</v>
      </c>
      <c r="G36" s="193" t="str">
        <f aca="true" t="shared" si="4" ref="G36:G52">IF(F36="B",$N$1,IF(F36="M",$O$1,IF(F36="A",$P$1,IF(F36="E",$Q$1,"0"))))</f>
        <v>ZONA DE RIESGO MODERADA</v>
      </c>
      <c r="H36" s="193"/>
      <c r="I36" s="193">
        <v>2</v>
      </c>
      <c r="J36" s="193">
        <v>2</v>
      </c>
      <c r="K36" s="193" t="s">
        <v>15</v>
      </c>
      <c r="L36" s="193" t="str">
        <f aca="true" t="shared" si="5" ref="L36:L52">IF(K36="B",$N$1,IF(K36="M",$O$1,IF(K36="A",$P$1,IF(K36="E",$Q$1,"0"))))</f>
        <v>ZONA DE RIESGO BAJA</v>
      </c>
      <c r="M36" s="88" t="str">
        <f t="shared" si="2"/>
        <v>Asumir el Riesgo</v>
      </c>
      <c r="N36" s="151"/>
      <c r="O36" s="110"/>
      <c r="P36" s="110"/>
      <c r="Q36" s="110"/>
    </row>
    <row r="37" spans="1:17" ht="79.5" customHeight="1" thickBot="1" thickTop="1">
      <c r="A37" s="193" t="str">
        <f>'ANALISIS DEL RIESGO'!A37</f>
        <v>CI01217-P</v>
      </c>
      <c r="B37" s="193" t="str">
        <f>'ANALISIS DEL RIESGO'!B37</f>
        <v>GESTION DE RECURSOS FINANCIEROS (CONTABILIDAD) </v>
      </c>
      <c r="C37" s="193" t="str">
        <f>'ANALISIS DEL RIESGO'!C37</f>
        <v>INCUMPLIMIENTO DEL INSTRUCTIVO ESTABLECIDO PARA EL MANEJO DEL ARCHIVO DE GESTIÓN  </v>
      </c>
      <c r="D37" s="193">
        <f>'ANALISIS DEL RIESGO'!D37</f>
        <v>3</v>
      </c>
      <c r="E37" s="193">
        <f>'ANALISIS DEL RIESGO'!E37</f>
        <v>2</v>
      </c>
      <c r="F37" s="193" t="s">
        <v>16</v>
      </c>
      <c r="G37" s="193" t="str">
        <f t="shared" si="4"/>
        <v>ZONA DE RIESGO MODERADA</v>
      </c>
      <c r="H37" s="193"/>
      <c r="I37" s="193">
        <v>2</v>
      </c>
      <c r="J37" s="193">
        <v>2</v>
      </c>
      <c r="K37" s="193" t="s">
        <v>15</v>
      </c>
      <c r="L37" s="193" t="str">
        <f t="shared" si="5"/>
        <v>ZONA DE RIESGO BAJA</v>
      </c>
      <c r="M37" s="88" t="str">
        <f t="shared" si="2"/>
        <v>Asumir el Riesgo</v>
      </c>
      <c r="N37" s="151"/>
      <c r="O37" s="110"/>
      <c r="P37" s="110"/>
      <c r="Q37" s="110"/>
    </row>
    <row r="38" spans="1:17" ht="79.5" customHeight="1" thickBot="1" thickTop="1">
      <c r="A38" s="81" t="str">
        <f>'ANALISIS DEL RIESGO'!A38</f>
        <v>CA00115-P</v>
      </c>
      <c r="B38" s="81" t="str">
        <f>'ANALISIS DEL RIESGO'!B38</f>
        <v>GESTION DE SERVICIOS ADMINISTRATIVOS</v>
      </c>
      <c r="C38" s="81" t="str">
        <f>'ANALISIS DEL RIESGO'!C38</f>
        <v>QUE NO SE TOMEN LAS ACCIONES DE MEJORA EN EL CUMPLIMIENTO DEL OBJETIVO DEL PROCESO </v>
      </c>
      <c r="D38" s="81">
        <f>'ANALISIS DEL RIESGO'!D38</f>
        <v>3</v>
      </c>
      <c r="E38" s="81">
        <f>'ANALISIS DEL RIESGO'!E38</f>
        <v>3</v>
      </c>
      <c r="F38" s="81" t="s">
        <v>17</v>
      </c>
      <c r="G38" s="81" t="str">
        <f t="shared" si="4"/>
        <v>ZONA DE RIESGO ALTA</v>
      </c>
      <c r="H38" s="81"/>
      <c r="I38" s="81">
        <v>3</v>
      </c>
      <c r="J38" s="81">
        <v>2</v>
      </c>
      <c r="K38" s="81" t="s">
        <v>16</v>
      </c>
      <c r="L38" s="81" t="str">
        <f t="shared" si="5"/>
        <v>ZONA DE RIESGO MODERADA</v>
      </c>
      <c r="M38" s="88" t="str">
        <f t="shared" si="2"/>
        <v>Asumir el Riesgo, Reducir el Riesgo</v>
      </c>
      <c r="N38" s="134"/>
      <c r="O38" s="78"/>
      <c r="P38" s="78"/>
      <c r="Q38" s="78"/>
    </row>
    <row r="39" spans="1:17" ht="80.25" customHeight="1" thickBot="1" thickTop="1">
      <c r="A39" s="81" t="str">
        <f>'ANALISIS DEL RIESGO'!A39</f>
        <v>CI04015-P</v>
      </c>
      <c r="B39" s="81" t="str">
        <f>'ANALISIS DEL RIESGO'!B39</f>
        <v>GESTION DE SERVICIOS ADMINISTRATIVOS (CALI)</v>
      </c>
      <c r="C39" s="81" t="str">
        <f>'ANALISIS DEL RIESGO'!C39</f>
        <v>Demora en los tramites y peticiones de los clientes externos</v>
      </c>
      <c r="D39" s="81">
        <f>'ANALISIS DEL RIESGO'!D39</f>
        <v>3</v>
      </c>
      <c r="E39" s="81">
        <f>'ANALISIS DEL RIESGO'!E39</f>
        <v>3</v>
      </c>
      <c r="F39" s="81" t="s">
        <v>17</v>
      </c>
      <c r="G39" s="81" t="str">
        <f t="shared" si="4"/>
        <v>ZONA DE RIESGO ALTA</v>
      </c>
      <c r="H39" s="81"/>
      <c r="I39" s="81">
        <v>2</v>
      </c>
      <c r="J39" s="81">
        <v>2</v>
      </c>
      <c r="K39" s="81" t="s">
        <v>15</v>
      </c>
      <c r="L39" s="81" t="str">
        <f t="shared" si="5"/>
        <v>ZONA DE RIESGO BAJA</v>
      </c>
      <c r="M39" s="88" t="str">
        <f t="shared" si="2"/>
        <v>Asumir el Riesgo</v>
      </c>
      <c r="N39" s="134"/>
      <c r="O39" s="78"/>
      <c r="P39" s="78"/>
      <c r="Q39" s="78"/>
    </row>
    <row r="40" spans="1:17" ht="79.5" customHeight="1" thickBot="1" thickTop="1">
      <c r="A40" s="81" t="str">
        <f>'ANALISIS DEL RIESGO'!A40</f>
        <v>CI03915-P</v>
      </c>
      <c r="B40" s="81" t="str">
        <f>'ANALISIS DEL RIESGO'!B40</f>
        <v>GESTION DE SERVICIOS ADMINISTRATIVOS (BUENAVENTURA) </v>
      </c>
      <c r="C40" s="81" t="str">
        <f>'ANALISIS DEL RIESGO'!C40</f>
        <v>PERDIDA DE INFORMACION, MANO DE OBRA, DAÑOS EN LOS EQUIPOS ELECTRICOS EN LA OFICINA DE BUENAVENTURA</v>
      </c>
      <c r="D40" s="81">
        <f>'ANALISIS DEL RIESGO'!D40</f>
        <v>3</v>
      </c>
      <c r="E40" s="81">
        <f>'ANALISIS DEL RIESGO'!E40</f>
        <v>2</v>
      </c>
      <c r="F40" s="81" t="str">
        <f>'ANALISIS DEL RIESGO'!F40</f>
        <v>M</v>
      </c>
      <c r="G40" s="81" t="str">
        <f t="shared" si="4"/>
        <v>ZONA DE RIESGO MODERADA</v>
      </c>
      <c r="H40" s="81"/>
      <c r="I40" s="81">
        <v>2</v>
      </c>
      <c r="J40" s="81">
        <v>2</v>
      </c>
      <c r="K40" s="81" t="s">
        <v>15</v>
      </c>
      <c r="L40" s="81" t="str">
        <f t="shared" si="5"/>
        <v>ZONA DE RIESGO BAJA</v>
      </c>
      <c r="M40" s="88" t="str">
        <f t="shared" si="2"/>
        <v>Asumir el Riesgo</v>
      </c>
      <c r="N40" s="134"/>
      <c r="O40" s="78"/>
      <c r="P40" s="78"/>
      <c r="Q40" s="78"/>
    </row>
    <row r="41" spans="1:17" ht="79.5" customHeight="1" thickBot="1" thickTop="1">
      <c r="A41" s="81" t="str">
        <f>'ANALISIS DEL RIESGO'!A41</f>
        <v>CA1917-P</v>
      </c>
      <c r="B41" s="81" t="str">
        <f>'ANALISIS DEL RIESGO'!B41</f>
        <v>GESTION DE SERVICIOS ADMINISTRATIVOS</v>
      </c>
      <c r="C41" s="81" t="str">
        <f>'ANALISIS DEL RIESGO'!C41</f>
        <v>PERDIDA DE LOS BIENES DE LA ENTIDAD </v>
      </c>
      <c r="D41" s="81">
        <f>'ANALISIS DEL RIESGO'!D41</f>
        <v>3</v>
      </c>
      <c r="E41" s="81">
        <f>'ANALISIS DEL RIESGO'!E41</f>
        <v>4</v>
      </c>
      <c r="F41" s="81" t="s">
        <v>19</v>
      </c>
      <c r="G41" s="81" t="str">
        <f t="shared" si="4"/>
        <v>ZONA DE RIESGO EXTREMA</v>
      </c>
      <c r="H41" s="81"/>
      <c r="I41" s="81">
        <v>3</v>
      </c>
      <c r="J41" s="81">
        <v>3</v>
      </c>
      <c r="K41" s="81" t="s">
        <v>17</v>
      </c>
      <c r="L41" s="81" t="str">
        <f t="shared" si="5"/>
        <v>ZONA DE RIESGO ALTA</v>
      </c>
      <c r="M41" s="270" t="str">
        <f t="shared" si="2"/>
        <v>Reducir el Riesgo, Evitar, Compartir o Transferir el Riesgo</v>
      </c>
      <c r="N41" s="134"/>
      <c r="O41" s="78"/>
      <c r="P41" s="78"/>
      <c r="Q41" s="78"/>
    </row>
    <row r="42" spans="1:17" ht="79.5" customHeight="1" thickBot="1" thickTop="1">
      <c r="A42" s="49" t="str">
        <f>'ANALISIS DEL RIESGO'!A42</f>
        <v>CA00915-P</v>
      </c>
      <c r="B42" s="49" t="str">
        <f>'ANALISIS DEL RIESGO'!B42</f>
        <v>GESTION DE BIENES TRANSFERIDOS</v>
      </c>
      <c r="C42" s="49" t="str">
        <f>'ANALISIS DEL RIESGO'!C42</f>
        <v>POSIBLE INCUMPLIMIENTO DE LA NORMATIVIDAD NTCGP 1000:2009 NUMERAL 4,2,4 (CONTROL DE REGISTROS) </v>
      </c>
      <c r="D42" s="49">
        <f>'ANALISIS DEL RIESGO'!D42</f>
        <v>3</v>
      </c>
      <c r="E42" s="49">
        <f>'ANALISIS DEL RIESGO'!E42</f>
        <v>3</v>
      </c>
      <c r="F42" s="49" t="s">
        <v>17</v>
      </c>
      <c r="G42" s="49" t="str">
        <f t="shared" si="4"/>
        <v>ZONA DE RIESGO ALTA</v>
      </c>
      <c r="H42" s="49"/>
      <c r="I42" s="49">
        <v>2</v>
      </c>
      <c r="J42" s="49">
        <v>2</v>
      </c>
      <c r="K42" s="49" t="s">
        <v>15</v>
      </c>
      <c r="L42" s="49" t="str">
        <f t="shared" si="5"/>
        <v>ZONA DE RIESGO BAJA</v>
      </c>
      <c r="M42" s="88" t="str">
        <f t="shared" si="2"/>
        <v>Asumir el Riesgo</v>
      </c>
      <c r="N42" s="162"/>
      <c r="O42" s="136"/>
      <c r="P42" s="136"/>
      <c r="Q42" s="136"/>
    </row>
    <row r="43" spans="1:17" ht="66" customHeight="1" thickBot="1" thickTop="1">
      <c r="A43" s="49" t="str">
        <f>'ANALISIS DEL RIESGO'!A43</f>
        <v>CA01015-P</v>
      </c>
      <c r="B43" s="49" t="str">
        <f>'ANALISIS DEL RIESGO'!B43</f>
        <v>GESTION DE BIENES TRANSFERIDOS</v>
      </c>
      <c r="C43" s="49" t="str">
        <f>'ANALISIS DEL RIESGO'!C43</f>
        <v>POSIBLE INCUMPLIMIENTO DE LA NORMATIVIDAD NTCGP 1000: 2009 4,2,3 (CONTROL DE DOCUMENTOS) </v>
      </c>
      <c r="D43" s="49">
        <f>'ANALISIS DEL RIESGO'!D43</f>
        <v>3</v>
      </c>
      <c r="E43" s="49">
        <f>'ANALISIS DEL RIESGO'!E43</f>
        <v>3</v>
      </c>
      <c r="F43" s="49" t="s">
        <v>17</v>
      </c>
      <c r="G43" s="49" t="str">
        <f t="shared" si="4"/>
        <v>ZONA DE RIESGO ALTA</v>
      </c>
      <c r="H43" s="49"/>
      <c r="I43" s="49">
        <v>2</v>
      </c>
      <c r="J43" s="49">
        <v>2</v>
      </c>
      <c r="K43" s="49" t="s">
        <v>15</v>
      </c>
      <c r="L43" s="49" t="str">
        <f t="shared" si="5"/>
        <v>ZONA DE RIESGO BAJA</v>
      </c>
      <c r="M43" s="88" t="str">
        <f t="shared" si="2"/>
        <v>Asumir el Riesgo</v>
      </c>
      <c r="N43" s="162"/>
      <c r="O43" s="136"/>
      <c r="P43" s="136"/>
      <c r="Q43" s="136"/>
    </row>
    <row r="44" spans="1:17" ht="79.5" customHeight="1" thickBot="1" thickTop="1">
      <c r="A44" s="49" t="str">
        <f>'ANALISIS DEL RIESGO'!A44</f>
        <v>CA01315-P</v>
      </c>
      <c r="B44" s="49" t="str">
        <f>'ANALISIS DEL RIESGO'!B44</f>
        <v>GESTION DE BIENES TRANSFERIDOS</v>
      </c>
      <c r="C44" s="49" t="str">
        <f>'ANALISIS DEL RIESGO'!C44</f>
        <v>QUE NO SE TOMEN LAS ACCIONES DE MEJORA EN EL CUMPLIMIENTO DEL OBJETIVO DEL PROCESO </v>
      </c>
      <c r="D44" s="49">
        <f>'ANALISIS DEL RIESGO'!D44</f>
        <v>3</v>
      </c>
      <c r="E44" s="49">
        <f>'ANALISIS DEL RIESGO'!E44</f>
        <v>2</v>
      </c>
      <c r="F44" s="49" t="s">
        <v>16</v>
      </c>
      <c r="G44" s="49" t="str">
        <f t="shared" si="4"/>
        <v>ZONA DE RIESGO MODERADA</v>
      </c>
      <c r="H44" s="49"/>
      <c r="I44" s="49">
        <v>2</v>
      </c>
      <c r="J44" s="49">
        <v>2</v>
      </c>
      <c r="K44" s="49" t="s">
        <v>15</v>
      </c>
      <c r="L44" s="49" t="str">
        <f t="shared" si="5"/>
        <v>ZONA DE RIESGO BAJA</v>
      </c>
      <c r="M44" s="88" t="str">
        <f t="shared" si="2"/>
        <v>Asumir el Riesgo</v>
      </c>
      <c r="N44" s="162"/>
      <c r="O44" s="136"/>
      <c r="P44" s="136"/>
      <c r="Q44" s="136"/>
    </row>
    <row r="45" spans="1:17" ht="79.5" customHeight="1" thickBot="1" thickTop="1">
      <c r="A45" s="49" t="str">
        <f>'ANALISIS DEL RIESGO'!A45</f>
        <v>CA01817-P</v>
      </c>
      <c r="B45" s="49" t="str">
        <f>'ANALISIS DEL RIESGO'!B45</f>
        <v>GESTION DE BIENES TRANSFERIDOS</v>
      </c>
      <c r="C45" s="49" t="str">
        <f>'ANALISIS DEL RIESGO'!C45</f>
        <v>QUE NO SE DE UN CORRECTO FUNCIONAMIENTO DEL SISTEMA DE GESTIÓN </v>
      </c>
      <c r="D45" s="49">
        <f>'ANALISIS DEL RIESGO'!D45</f>
        <v>3</v>
      </c>
      <c r="E45" s="49">
        <f>'ANALISIS DEL RIESGO'!E45</f>
        <v>3</v>
      </c>
      <c r="F45" s="49" t="s">
        <v>17</v>
      </c>
      <c r="G45" s="49" t="str">
        <f t="shared" si="4"/>
        <v>ZONA DE RIESGO ALTA</v>
      </c>
      <c r="H45" s="49"/>
      <c r="I45" s="49">
        <v>3</v>
      </c>
      <c r="J45" s="49">
        <v>2</v>
      </c>
      <c r="K45" s="49" t="s">
        <v>16</v>
      </c>
      <c r="L45" s="49" t="str">
        <f t="shared" si="5"/>
        <v>ZONA DE RIESGO MODERADA</v>
      </c>
      <c r="M45" s="88" t="str">
        <f t="shared" si="2"/>
        <v>Asumir el Riesgo, Reducir el Riesgo</v>
      </c>
      <c r="N45" s="162"/>
      <c r="O45" s="136"/>
      <c r="P45" s="136"/>
      <c r="Q45" s="136"/>
    </row>
    <row r="46" spans="1:17" ht="79.5" customHeight="1" thickBot="1" thickTop="1">
      <c r="A46" s="344" t="str">
        <f>'ANALISIS DEL RIESGO'!A46</f>
        <v>CI02117-P</v>
      </c>
      <c r="B46" s="344" t="str">
        <f>'ANALISIS DEL RIESGO'!B46</f>
        <v>GESTION DE PRESTACIONES ECONOMICAS</v>
      </c>
      <c r="C46" s="344" t="str">
        <f>'ANALISIS DEL RIESGO'!C46</f>
        <v>QUE NO SE ESTABLEZCAN LOS RIESGOS INHERENTES AL PROCESO </v>
      </c>
      <c r="D46" s="344">
        <f>'ANALISIS DEL RIESGO'!D46</f>
        <v>3</v>
      </c>
      <c r="E46" s="344">
        <f>'ANALISIS DEL RIESGO'!E46</f>
        <v>2</v>
      </c>
      <c r="F46" s="344" t="s">
        <v>398</v>
      </c>
      <c r="G46" s="344" t="str">
        <f t="shared" si="4"/>
        <v>ZONA DE RIESGO MODERADA</v>
      </c>
      <c r="H46" s="344"/>
      <c r="I46" s="344">
        <v>2</v>
      </c>
      <c r="J46" s="344">
        <v>2</v>
      </c>
      <c r="K46" s="344" t="s">
        <v>400</v>
      </c>
      <c r="L46" s="344" t="str">
        <f t="shared" si="5"/>
        <v>ZONA DE RIESGO BAJA</v>
      </c>
      <c r="M46" s="344" t="str">
        <f t="shared" si="2"/>
        <v>Asumir el Riesgo</v>
      </c>
      <c r="N46" s="180"/>
      <c r="O46" s="177"/>
      <c r="P46" s="177"/>
      <c r="Q46" s="177"/>
    </row>
    <row r="47" spans="1:17" ht="76.5" customHeight="1" thickBot="1" thickTop="1">
      <c r="A47" s="193" t="str">
        <f>'ANALISIS DEL RIESGO'!A47</f>
        <v>CI00717-P</v>
      </c>
      <c r="B47" s="193" t="str">
        <f>'ANALISIS DEL RIESGO'!B47</f>
        <v>ASISTENCIA JURIDICA </v>
      </c>
      <c r="C47" s="193" t="str">
        <f>'ANALISIS DEL RIESGO'!C47</f>
        <v>QUE NO SE PUEDA VERIFICAR LAS EVIDENCIAS EN LA AUDITORIA POR PARTE DE LA OFICINA DE  CONTROL INTRERNO Y CONLLEVE A UNA NO CONFORMIDAD DEL PROCESO ASISTENCIA JURIDICA </v>
      </c>
      <c r="D47" s="193">
        <f>'ANALISIS DEL RIESGO'!D47</f>
        <v>3</v>
      </c>
      <c r="E47" s="193">
        <f>'ANALISIS DEL RIESGO'!E47</f>
        <v>3</v>
      </c>
      <c r="F47" s="193" t="s">
        <v>17</v>
      </c>
      <c r="G47" s="193" t="str">
        <f t="shared" si="4"/>
        <v>ZONA DE RIESGO ALTA</v>
      </c>
      <c r="H47" s="193"/>
      <c r="I47" s="193">
        <v>2</v>
      </c>
      <c r="J47" s="193">
        <v>2</v>
      </c>
      <c r="K47" s="193" t="s">
        <v>15</v>
      </c>
      <c r="L47" s="193" t="str">
        <f t="shared" si="5"/>
        <v>ZONA DE RIESGO BAJA</v>
      </c>
      <c r="M47" s="88" t="str">
        <f aca="true" t="shared" si="6" ref="M47:M52">IF(K47="B",$N$2,IF(K47="M",$O$2,IF(K47="A",$P$2,IF(K47="E",$Q$2,"0"))))</f>
        <v>Asumir el Riesgo</v>
      </c>
      <c r="N47" s="110"/>
      <c r="O47" s="110"/>
      <c r="P47" s="110"/>
      <c r="Q47" s="110"/>
    </row>
    <row r="48" spans="1:17" ht="72.75" customHeight="1" thickBot="1" thickTop="1">
      <c r="A48" s="178" t="str">
        <f>'ANALISIS DEL RIESGO'!A48</f>
        <v>CA1217-P</v>
      </c>
      <c r="B48" s="178" t="str">
        <f>'ANALISIS DEL RIESGO'!B48</f>
        <v>SEGUIMIENTO Y EVALUACION INDEPENDIENTE </v>
      </c>
      <c r="C48" s="178" t="str">
        <f>'ANALISIS DEL RIESGO'!C48</f>
        <v>NO CUMPLIMIENTO DEL QUE HACER DEL PROCESO Y OFICINA DE CONTROL INTERNO  </v>
      </c>
      <c r="D48" s="178">
        <f>'ANALISIS DEL RIESGO'!D48</f>
        <v>4</v>
      </c>
      <c r="E48" s="178">
        <f>'ANALISIS DEL RIESGO'!E48</f>
        <v>4</v>
      </c>
      <c r="F48" s="178" t="s">
        <v>19</v>
      </c>
      <c r="G48" s="178" t="str">
        <f t="shared" si="4"/>
        <v>ZONA DE RIESGO EXTREMA</v>
      </c>
      <c r="H48" s="178" t="s">
        <v>443</v>
      </c>
      <c r="I48" s="178">
        <v>3</v>
      </c>
      <c r="J48" s="178">
        <v>3</v>
      </c>
      <c r="K48" s="178" t="s">
        <v>17</v>
      </c>
      <c r="L48" s="178" t="str">
        <f t="shared" si="5"/>
        <v>ZONA DE RIESGO ALTA</v>
      </c>
      <c r="M48" s="178" t="str">
        <f t="shared" si="6"/>
        <v>Reducir el Riesgo, Evitar, Compartir o Transferir el Riesgo</v>
      </c>
      <c r="N48" s="110"/>
      <c r="O48" s="110"/>
      <c r="P48" s="110"/>
      <c r="Q48" s="110"/>
    </row>
    <row r="49" spans="1:17" ht="60.75" customHeight="1" thickBot="1" thickTop="1">
      <c r="A49" s="178" t="str">
        <f>'ANALISIS DEL RIESGO'!A49</f>
        <v>CA1417-P</v>
      </c>
      <c r="B49" s="178" t="str">
        <f>'ANALISIS DEL RIESGO'!B49</f>
        <v>SEGUIMIENTO Y EVALUACION INDEPENDIENTE </v>
      </c>
      <c r="C49" s="178" t="str">
        <f>'ANALISIS DEL RIESGO'!C49</f>
        <v>INCUMPLIMIENTO A LA NORMAS DE GESTIÓN DOCUMENTAL  </v>
      </c>
      <c r="D49" s="178">
        <v>3</v>
      </c>
      <c r="E49" s="178">
        <v>3</v>
      </c>
      <c r="F49" s="178" t="s">
        <v>17</v>
      </c>
      <c r="G49" s="178" t="str">
        <f t="shared" si="4"/>
        <v>ZONA DE RIESGO ALTA</v>
      </c>
      <c r="H49" s="178" t="s">
        <v>449</v>
      </c>
      <c r="I49" s="178">
        <v>3</v>
      </c>
      <c r="J49" s="178">
        <v>2</v>
      </c>
      <c r="K49" s="178" t="s">
        <v>15</v>
      </c>
      <c r="L49" s="178" t="str">
        <f t="shared" si="5"/>
        <v>ZONA DE RIESGO BAJA</v>
      </c>
      <c r="M49" s="178" t="str">
        <f t="shared" si="6"/>
        <v>Asumir el Riesgo</v>
      </c>
      <c r="N49" s="110"/>
      <c r="O49" s="110"/>
      <c r="P49" s="110"/>
      <c r="Q49" s="110"/>
    </row>
    <row r="50" spans="1:17" ht="60.75" customHeight="1" thickBot="1" thickTop="1">
      <c r="A50" s="178" t="str">
        <f>'ANALISIS DEL RIESGO'!A50</f>
        <v>CA1517-P</v>
      </c>
      <c r="B50" s="178" t="str">
        <f>'ANALISIS DEL RIESGO'!B50</f>
        <v>SEGUIMIENTO Y EVALUACION INDEPENDIENTE </v>
      </c>
      <c r="C50" s="178" t="str">
        <f>'ANALISIS DEL RIESGO'!C50</f>
        <v>INCUMPLIMIENTO A LA NORMAS DE GESTIÓN DOCUMENTAL  </v>
      </c>
      <c r="D50" s="178">
        <v>3</v>
      </c>
      <c r="E50" s="178">
        <v>3</v>
      </c>
      <c r="F50" s="178" t="s">
        <v>19</v>
      </c>
      <c r="G50" s="178" t="str">
        <f t="shared" si="4"/>
        <v>ZONA DE RIESGO EXTREMA</v>
      </c>
      <c r="H50" s="178" t="s">
        <v>449</v>
      </c>
      <c r="I50" s="178">
        <v>3</v>
      </c>
      <c r="J50" s="178">
        <v>2</v>
      </c>
      <c r="K50" s="178" t="s">
        <v>15</v>
      </c>
      <c r="L50" s="178" t="str">
        <f t="shared" si="5"/>
        <v>ZONA DE RIESGO BAJA</v>
      </c>
      <c r="M50" s="178" t="str">
        <f t="shared" si="6"/>
        <v>Asumir el Riesgo</v>
      </c>
      <c r="N50" s="110"/>
      <c r="O50" s="110"/>
      <c r="P50" s="110"/>
      <c r="Q50" s="110"/>
    </row>
    <row r="51" spans="1:17" ht="60.75" customHeight="1" thickBot="1" thickTop="1">
      <c r="A51" s="178" t="str">
        <f>'ANALISIS DEL RIESGO'!A51</f>
        <v>CA1617-P</v>
      </c>
      <c r="B51" s="178" t="str">
        <f>'ANALISIS DEL RIESGO'!B51</f>
        <v>SEGUIMIENTO Y EVALUACION INDEPENDIENTE </v>
      </c>
      <c r="C51" s="178" t="str">
        <f>'ANALISIS DEL RIESGO'!C51</f>
        <v>INCUMPLIMIENTO A LA NORMA  NTCGP:1000-2009 e ISO -9001-2008.</v>
      </c>
      <c r="D51" s="178">
        <v>3</v>
      </c>
      <c r="E51" s="178">
        <v>3</v>
      </c>
      <c r="F51" s="178" t="s">
        <v>17</v>
      </c>
      <c r="G51" s="178" t="str">
        <f t="shared" si="4"/>
        <v>ZONA DE RIESGO ALTA</v>
      </c>
      <c r="H51" s="178"/>
      <c r="I51" s="178">
        <v>3</v>
      </c>
      <c r="J51" s="178">
        <v>2</v>
      </c>
      <c r="K51" s="178" t="s">
        <v>15</v>
      </c>
      <c r="L51" s="178" t="str">
        <f t="shared" si="5"/>
        <v>ZONA DE RIESGO BAJA</v>
      </c>
      <c r="M51" s="178" t="str">
        <f t="shared" si="6"/>
        <v>Asumir el Riesgo</v>
      </c>
      <c r="N51" s="110"/>
      <c r="O51" s="110"/>
      <c r="P51" s="110"/>
      <c r="Q51" s="110"/>
    </row>
    <row r="52" spans="1:17" ht="60.75" customHeight="1" thickBot="1" thickTop="1">
      <c r="A52" s="178" t="str">
        <f>'ANALISIS DEL RIESGO'!A52</f>
        <v>CA1717-P</v>
      </c>
      <c r="B52" s="178" t="str">
        <f>'ANALISIS DEL RIESGO'!B52</f>
        <v>SEGUIMIENTO Y EVALUACION INDEPENDIENTE </v>
      </c>
      <c r="C52" s="178" t="str">
        <f>'ANALISIS DEL RIESGO'!C52</f>
        <v>NO MEDIR LAS ACTIVIDADES DE EFICIENCIA Y EFICACIA DE DESARROLLO DEL PROCESO </v>
      </c>
      <c r="D52" s="178">
        <v>3</v>
      </c>
      <c r="E52" s="178">
        <v>3</v>
      </c>
      <c r="F52" s="178" t="s">
        <v>17</v>
      </c>
      <c r="G52" s="178" t="str">
        <f t="shared" si="4"/>
        <v>ZONA DE RIESGO ALTA</v>
      </c>
      <c r="H52" s="178"/>
      <c r="I52" s="178">
        <v>3</v>
      </c>
      <c r="J52" s="178">
        <v>2</v>
      </c>
      <c r="K52" s="178" t="s">
        <v>15</v>
      </c>
      <c r="L52" s="178" t="str">
        <f t="shared" si="5"/>
        <v>ZONA DE RIESGO BAJA</v>
      </c>
      <c r="M52" s="178" t="str">
        <f t="shared" si="6"/>
        <v>Asumir el Riesgo</v>
      </c>
      <c r="N52" s="110"/>
      <c r="O52" s="110"/>
      <c r="P52" s="110"/>
      <c r="Q52" s="110"/>
    </row>
    <row r="53" ht="13.5" thickTop="1"/>
  </sheetData>
  <sheetProtection/>
  <mergeCells count="16">
    <mergeCell ref="A6:A7"/>
    <mergeCell ref="A1:C4"/>
    <mergeCell ref="D1:J2"/>
    <mergeCell ref="L1:M3"/>
    <mergeCell ref="D3:J3"/>
    <mergeCell ref="D4:G4"/>
    <mergeCell ref="H4:J4"/>
    <mergeCell ref="L4:M4"/>
    <mergeCell ref="L6:L7"/>
    <mergeCell ref="M6:M7"/>
    <mergeCell ref="B6:B7"/>
    <mergeCell ref="C6:C7"/>
    <mergeCell ref="D6:E6"/>
    <mergeCell ref="G6:G7"/>
    <mergeCell ref="H6:H7"/>
    <mergeCell ref="I6:J6"/>
  </mergeCells>
  <conditionalFormatting sqref="H27:H35 G8:G47 L8:M47">
    <cfRule type="containsText" priority="585" dxfId="2" operator="containsText" text="Zona de Riesgo Extrema">
      <formula>NOT(ISERROR(SEARCH("Zona de Riesgo Extrema",G8)))</formula>
    </cfRule>
    <cfRule type="containsText" priority="586" dxfId="1" operator="containsText" text="Zona de Riesgo Alta">
      <formula>NOT(ISERROR(SEARCH("Zona de Riesgo Alta",G8)))</formula>
    </cfRule>
    <cfRule type="containsText" priority="587" dxfId="0" operator="containsText" text="Zona de Riesgo Moderada">
      <formula>NOT(ISERROR(SEARCH("Zona de Riesgo Moderada",G8)))</formula>
    </cfRule>
    <cfRule type="containsText" priority="588" dxfId="37" operator="containsText" text="Zona de Riesgo Baja">
      <formula>NOT(ISERROR(SEARCH("Zona de Riesgo Baja",G8)))</formula>
    </cfRule>
  </conditionalFormatting>
  <conditionalFormatting sqref="L1:L7 L53:L65536">
    <cfRule type="containsText" priority="581" dxfId="2" operator="containsText" text="Zona de Riesgo Extrema">
      <formula>NOT(ISERROR(SEARCH("Zona de Riesgo Extrema",L1)))</formula>
    </cfRule>
    <cfRule type="containsText" priority="582" dxfId="10" operator="containsText" text="Zona de Riesgo Baja">
      <formula>NOT(ISERROR(SEARCH("Zona de Riesgo Baja",L1)))</formula>
    </cfRule>
    <cfRule type="containsText" priority="583" dxfId="9" operator="containsText" text="Zona de Riesgo Moderada">
      <formula>NOT(ISERROR(SEARCH("Zona de Riesgo Moderada",L1)))</formula>
    </cfRule>
    <cfRule type="containsText" priority="584" dxfId="1" operator="containsText" text="Zona de Riesgo Alta">
      <formula>NOT(ISERROR(SEARCH("Zona de Riesgo Alta",L1)))</formula>
    </cfRule>
  </conditionalFormatting>
  <conditionalFormatting sqref="G48 L48:M48">
    <cfRule type="containsText" priority="29" dxfId="2" operator="containsText" text="Zona de Riesgo Extrema">
      <formula>NOT(ISERROR(SEARCH("Zona de Riesgo Extrema",G48)))</formula>
    </cfRule>
    <cfRule type="containsText" priority="30" dxfId="1" operator="containsText" text="Zona de Riesgo Alta">
      <formula>NOT(ISERROR(SEARCH("Zona de Riesgo Alta",G48)))</formula>
    </cfRule>
    <cfRule type="containsText" priority="31" dxfId="0" operator="containsText" text="Zona de Riesgo Moderada">
      <formula>NOT(ISERROR(SEARCH("Zona de Riesgo Moderada",G48)))</formula>
    </cfRule>
    <cfRule type="containsText" priority="32" dxfId="37" operator="containsText" text="Zona de Riesgo Baja">
      <formula>NOT(ISERROR(SEARCH("Zona de Riesgo Baja",G48)))</formula>
    </cfRule>
  </conditionalFormatting>
  <conditionalFormatting sqref="G49:G51 L49:M51">
    <cfRule type="containsText" priority="21" dxfId="2" operator="containsText" text="Zona de Riesgo Extrema">
      <formula>NOT(ISERROR(SEARCH("Zona de Riesgo Extrema",G49)))</formula>
    </cfRule>
    <cfRule type="containsText" priority="22" dxfId="1" operator="containsText" text="Zona de Riesgo Alta">
      <formula>NOT(ISERROR(SEARCH("Zona de Riesgo Alta",G49)))</formula>
    </cfRule>
    <cfRule type="containsText" priority="23" dxfId="0" operator="containsText" text="Zona de Riesgo Moderada">
      <formula>NOT(ISERROR(SEARCH("Zona de Riesgo Moderada",G49)))</formula>
    </cfRule>
    <cfRule type="containsText" priority="24" dxfId="37" operator="containsText" text="Zona de Riesgo Baja">
      <formula>NOT(ISERROR(SEARCH("Zona de Riesgo Baja",G49)))</formula>
    </cfRule>
  </conditionalFormatting>
  <conditionalFormatting sqref="G52 L52:M52">
    <cfRule type="containsText" priority="9" dxfId="2" operator="containsText" text="Zona de Riesgo Extrema">
      <formula>NOT(ISERROR(SEARCH("Zona de Riesgo Extrema",G52)))</formula>
    </cfRule>
    <cfRule type="containsText" priority="10" dxfId="1" operator="containsText" text="Zona de Riesgo Alta">
      <formula>NOT(ISERROR(SEARCH("Zona de Riesgo Alta",G52)))</formula>
    </cfRule>
    <cfRule type="containsText" priority="11" dxfId="0" operator="containsText" text="Zona de Riesgo Moderada">
      <formula>NOT(ISERROR(SEARCH("Zona de Riesgo Moderada",G52)))</formula>
    </cfRule>
    <cfRule type="containsText" priority="12" dxfId="37" operator="containsText" text="Zona de Riesgo Baja">
      <formula>NOT(ISERROR(SEARCH("Zona de Riesgo Baja",G52)))</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J61"/>
  <sheetViews>
    <sheetView tabSelected="1" zoomScale="90" zoomScaleNormal="90" zoomScalePageLayoutView="0" workbookViewId="0" topLeftCell="A1">
      <pane ySplit="8" topLeftCell="A9" activePane="bottomLeft" state="frozen"/>
      <selection pane="topLeft" activeCell="F1" sqref="F1"/>
      <selection pane="bottomLeft" activeCell="A9" sqref="A9:A10"/>
    </sheetView>
  </sheetViews>
  <sheetFormatPr defaultColWidth="11.421875" defaultRowHeight="12.75"/>
  <cols>
    <col min="1" max="1" width="20.7109375" style="17" customWidth="1"/>
    <col min="2" max="2" width="18.28125" style="17" customWidth="1"/>
    <col min="3" max="3" width="17.00390625" style="17" customWidth="1"/>
    <col min="4" max="4" width="22.7109375" style="17" customWidth="1"/>
    <col min="5" max="5" width="29.57421875" style="17" customWidth="1"/>
    <col min="6" max="6" width="20.00390625" style="17" customWidth="1"/>
    <col min="7" max="7" width="18.140625" style="17" customWidth="1"/>
    <col min="8" max="8" width="70.28125" style="17" customWidth="1"/>
    <col min="9" max="9" width="13.57421875" style="7" customWidth="1"/>
    <col min="10" max="10" width="12.57421875" style="7" customWidth="1"/>
    <col min="11" max="11" width="18.7109375" style="7" customWidth="1"/>
    <col min="12" max="12" width="30.421875" style="14" customWidth="1"/>
    <col min="13" max="13" width="52.8515625" style="7" bestFit="1" customWidth="1"/>
    <col min="14" max="14" width="22.421875" style="74" customWidth="1"/>
    <col min="15" max="15" width="19.57421875" style="74" customWidth="1"/>
    <col min="16" max="16" width="20.7109375" style="33" customWidth="1"/>
    <col min="17" max="17" width="48.421875" style="293" customWidth="1"/>
    <col min="18" max="18" width="51.57421875" style="225" customWidth="1"/>
    <col min="19" max="19" width="24.28125" style="7" customWidth="1"/>
    <col min="20" max="20" width="18.28125" style="7" customWidth="1"/>
    <col min="21" max="21" width="19.00390625" style="7" customWidth="1"/>
    <col min="22" max="22" width="18.7109375" style="7" customWidth="1"/>
    <col min="23" max="166" width="11.421875" style="75" customWidth="1"/>
    <col min="167" max="16384" width="11.421875" style="7" customWidth="1"/>
  </cols>
  <sheetData>
    <row r="1" spans="1:22" ht="25.5" customHeight="1" thickBot="1" thickTop="1">
      <c r="A1" s="547" t="s">
        <v>47</v>
      </c>
      <c r="B1" s="548"/>
      <c r="C1" s="548"/>
      <c r="D1" s="549" t="s">
        <v>0</v>
      </c>
      <c r="E1" s="549"/>
      <c r="F1" s="549"/>
      <c r="G1" s="549"/>
      <c r="H1" s="549"/>
      <c r="I1" s="549"/>
      <c r="J1" s="549"/>
      <c r="K1" s="549"/>
      <c r="L1" s="549"/>
      <c r="M1" s="549"/>
      <c r="N1" s="549"/>
      <c r="O1" s="549"/>
      <c r="P1" s="549"/>
      <c r="Q1" s="549"/>
      <c r="R1" s="549"/>
      <c r="S1" s="549"/>
      <c r="T1" s="549"/>
      <c r="U1" s="546"/>
      <c r="V1" s="546"/>
    </row>
    <row r="2" spans="1:22" ht="27" customHeight="1" thickBot="1" thickTop="1">
      <c r="A2" s="548"/>
      <c r="B2" s="548"/>
      <c r="C2" s="548"/>
      <c r="D2" s="549"/>
      <c r="E2" s="549"/>
      <c r="F2" s="549"/>
      <c r="G2" s="549"/>
      <c r="H2" s="549"/>
      <c r="I2" s="549"/>
      <c r="J2" s="549"/>
      <c r="K2" s="549"/>
      <c r="L2" s="549"/>
      <c r="M2" s="549"/>
      <c r="N2" s="549"/>
      <c r="O2" s="549"/>
      <c r="P2" s="549"/>
      <c r="Q2" s="549"/>
      <c r="R2" s="549"/>
      <c r="S2" s="549"/>
      <c r="T2" s="549"/>
      <c r="U2" s="546"/>
      <c r="V2" s="546"/>
    </row>
    <row r="3" spans="1:22" ht="15" customHeight="1" thickBot="1" thickTop="1">
      <c r="A3" s="548"/>
      <c r="B3" s="548"/>
      <c r="C3" s="548"/>
      <c r="D3" s="541" t="s">
        <v>48</v>
      </c>
      <c r="E3" s="541"/>
      <c r="F3" s="541"/>
      <c r="G3" s="541"/>
      <c r="H3" s="541"/>
      <c r="I3" s="541"/>
      <c r="J3" s="541"/>
      <c r="K3" s="541"/>
      <c r="L3" s="541"/>
      <c r="M3" s="541"/>
      <c r="N3" s="541"/>
      <c r="O3" s="541"/>
      <c r="P3" s="541"/>
      <c r="Q3" s="541"/>
      <c r="R3" s="541"/>
      <c r="S3" s="541"/>
      <c r="T3" s="541"/>
      <c r="U3" s="546"/>
      <c r="V3" s="546"/>
    </row>
    <row r="4" spans="1:22" ht="2.25" customHeight="1" thickBot="1" thickTop="1">
      <c r="A4" s="548"/>
      <c r="B4" s="548"/>
      <c r="C4" s="548"/>
      <c r="D4" s="541"/>
      <c r="E4" s="541"/>
      <c r="F4" s="541"/>
      <c r="G4" s="541"/>
      <c r="H4" s="541"/>
      <c r="I4" s="541"/>
      <c r="J4" s="541"/>
      <c r="K4" s="541"/>
      <c r="L4" s="541"/>
      <c r="M4" s="541"/>
      <c r="N4" s="541"/>
      <c r="O4" s="541"/>
      <c r="P4" s="541"/>
      <c r="Q4" s="541"/>
      <c r="R4" s="541"/>
      <c r="S4" s="541"/>
      <c r="T4" s="541"/>
      <c r="U4" s="546"/>
      <c r="V4" s="546"/>
    </row>
    <row r="5" spans="1:22" ht="15" customHeight="1" hidden="1" thickBot="1" thickTop="1">
      <c r="A5" s="504" t="s">
        <v>49</v>
      </c>
      <c r="B5" s="504"/>
      <c r="C5" s="504"/>
      <c r="D5" s="504" t="s">
        <v>50</v>
      </c>
      <c r="E5" s="504"/>
      <c r="F5" s="504"/>
      <c r="G5" s="504"/>
      <c r="H5" s="504"/>
      <c r="I5" s="504"/>
      <c r="J5" s="504"/>
      <c r="K5" s="504"/>
      <c r="L5" s="504"/>
      <c r="M5" s="504" t="s">
        <v>41</v>
      </c>
      <c r="N5" s="504"/>
      <c r="O5" s="504"/>
      <c r="P5" s="504"/>
      <c r="Q5" s="504"/>
      <c r="R5" s="504"/>
      <c r="S5" s="504"/>
      <c r="T5" s="504"/>
      <c r="U5" s="504" t="s">
        <v>6</v>
      </c>
      <c r="V5" s="504"/>
    </row>
    <row r="6" ht="20.25" customHeight="1" hidden="1" thickBot="1" thickTop="1"/>
    <row r="7" spans="1:22" ht="39.75" customHeight="1" thickBot="1" thickTop="1">
      <c r="A7" s="488" t="s">
        <v>51</v>
      </c>
      <c r="B7" s="488" t="s">
        <v>52</v>
      </c>
      <c r="C7" s="488" t="s">
        <v>53</v>
      </c>
      <c r="D7" s="488" t="s">
        <v>26</v>
      </c>
      <c r="E7" s="488" t="s">
        <v>28</v>
      </c>
      <c r="F7" s="487" t="s">
        <v>35</v>
      </c>
      <c r="G7" s="487"/>
      <c r="H7" s="487" t="s">
        <v>54</v>
      </c>
      <c r="I7" s="488" t="s">
        <v>55</v>
      </c>
      <c r="J7" s="488" t="s">
        <v>56</v>
      </c>
      <c r="K7" s="8" t="s">
        <v>57</v>
      </c>
      <c r="L7" s="488" t="s">
        <v>58</v>
      </c>
      <c r="M7" s="488" t="s">
        <v>59</v>
      </c>
      <c r="N7" s="544" t="s">
        <v>60</v>
      </c>
      <c r="O7" s="544" t="s">
        <v>61</v>
      </c>
      <c r="P7" s="542" t="s">
        <v>62</v>
      </c>
      <c r="Q7" s="488" t="s">
        <v>190</v>
      </c>
      <c r="R7" s="487" t="s">
        <v>63</v>
      </c>
      <c r="S7" s="10" t="s">
        <v>64</v>
      </c>
      <c r="T7" s="10" t="s">
        <v>65</v>
      </c>
      <c r="U7" s="487" t="s">
        <v>192</v>
      </c>
      <c r="V7" s="550" t="s">
        <v>66</v>
      </c>
    </row>
    <row r="8" spans="1:22" ht="37.5" customHeight="1" thickBot="1" thickTop="1">
      <c r="A8" s="524"/>
      <c r="B8" s="524"/>
      <c r="C8" s="524"/>
      <c r="D8" s="524"/>
      <c r="E8" s="524"/>
      <c r="F8" s="165" t="s">
        <v>7</v>
      </c>
      <c r="G8" s="165" t="s">
        <v>8</v>
      </c>
      <c r="H8" s="523"/>
      <c r="I8" s="524"/>
      <c r="J8" s="524"/>
      <c r="K8" s="12" t="s">
        <v>67</v>
      </c>
      <c r="L8" s="524"/>
      <c r="M8" s="524"/>
      <c r="N8" s="545"/>
      <c r="O8" s="545"/>
      <c r="P8" s="543"/>
      <c r="Q8" s="524"/>
      <c r="R8" s="523"/>
      <c r="S8" s="12" t="s">
        <v>191</v>
      </c>
      <c r="T8" s="12" t="s">
        <v>68</v>
      </c>
      <c r="U8" s="523"/>
      <c r="V8" s="551"/>
    </row>
    <row r="9" spans="1:166" s="87" customFormat="1" ht="48" customHeight="1" thickBot="1" thickTop="1">
      <c r="A9" s="521" t="str">
        <f>+'MAPA DE RIESGOS'!A8</f>
        <v>CI01813-P</v>
      </c>
      <c r="B9" s="539" t="s">
        <v>137</v>
      </c>
      <c r="C9" s="507" t="s">
        <v>138</v>
      </c>
      <c r="D9" s="505" t="str">
        <f>'MAPA DE RIESGOS'!B8</f>
        <v>DIRECCIONAMIENTO ESTRATÉGICO</v>
      </c>
      <c r="E9" s="505" t="str">
        <f>'MAPA DE RIESGOS'!C8</f>
        <v>POSIBLE CONSTRUCCIÓN DE LA DOFA DE MANERA INADECUADA</v>
      </c>
      <c r="F9" s="505">
        <f>'MAPA DE RIESGOS'!D8</f>
        <v>5</v>
      </c>
      <c r="G9" s="505">
        <f>'MAPA DE RIESGOS'!E8</f>
        <v>2</v>
      </c>
      <c r="H9" s="88" t="s">
        <v>139</v>
      </c>
      <c r="I9" s="101">
        <v>41429</v>
      </c>
      <c r="J9" s="101">
        <v>42063</v>
      </c>
      <c r="K9" s="101" t="str">
        <f aca="true" t="shared" si="0" ref="K9:K33">IF(P9=100%,("T"),(IF(P9=0%,("SI"),("P"))))</f>
        <v>SI</v>
      </c>
      <c r="L9" s="505" t="s">
        <v>140</v>
      </c>
      <c r="M9" s="505" t="s">
        <v>91</v>
      </c>
      <c r="N9" s="556"/>
      <c r="O9" s="552"/>
      <c r="P9" s="554"/>
      <c r="Q9" s="535"/>
      <c r="R9" s="537"/>
      <c r="S9" s="505"/>
      <c r="T9" s="505"/>
      <c r="U9" s="507"/>
      <c r="V9" s="50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row>
    <row r="10" spans="1:166" s="87" customFormat="1" ht="45" customHeight="1" thickBot="1" thickTop="1">
      <c r="A10" s="522"/>
      <c r="B10" s="540"/>
      <c r="C10" s="508"/>
      <c r="D10" s="506"/>
      <c r="E10" s="506"/>
      <c r="F10" s="506"/>
      <c r="G10" s="506"/>
      <c r="H10" s="88" t="s">
        <v>141</v>
      </c>
      <c r="I10" s="101">
        <v>42063</v>
      </c>
      <c r="J10" s="101">
        <v>42076</v>
      </c>
      <c r="K10" s="101" t="str">
        <f t="shared" si="0"/>
        <v>SI</v>
      </c>
      <c r="L10" s="506"/>
      <c r="M10" s="506"/>
      <c r="N10" s="557"/>
      <c r="O10" s="553"/>
      <c r="P10" s="555"/>
      <c r="Q10" s="536"/>
      <c r="R10" s="538"/>
      <c r="S10" s="506"/>
      <c r="T10" s="506"/>
      <c r="U10" s="508"/>
      <c r="V10" s="506"/>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row>
    <row r="11" spans="1:166" s="87" customFormat="1" ht="64.5" customHeight="1" thickBot="1" thickTop="1">
      <c r="A11" s="103" t="str">
        <f>+'MAPA DE RIESGOS'!A9</f>
        <v>CA03614-P</v>
      </c>
      <c r="B11" s="104">
        <v>41779</v>
      </c>
      <c r="C11" s="102">
        <v>41802</v>
      </c>
      <c r="D11" s="88" t="str">
        <f>'MAPA DE RIESGOS'!B9</f>
        <v>DIRECCIONAMIENTO ESTRATÉGICO</v>
      </c>
      <c r="E11" s="88" t="str">
        <f>'MAPA DE RIESGOS'!C9</f>
        <v>BRINDAR INFORMACIÓN ERRADA DE LA PLANEACIÓN ESTRATÉGICA A LOS FUNCIONARIOS DE LA ENTIDAD</v>
      </c>
      <c r="F11" s="88">
        <f>'MAPA DE RIESGOS'!D9</f>
        <v>5</v>
      </c>
      <c r="G11" s="88">
        <f>'MAPA DE RIESGOS'!E9</f>
        <v>2</v>
      </c>
      <c r="H11" s="88" t="s">
        <v>106</v>
      </c>
      <c r="I11" s="101">
        <v>41913</v>
      </c>
      <c r="J11" s="101">
        <v>42185</v>
      </c>
      <c r="K11" s="101" t="str">
        <f t="shared" si="0"/>
        <v>SI</v>
      </c>
      <c r="L11" s="88" t="s">
        <v>116</v>
      </c>
      <c r="M11" s="89" t="s">
        <v>107</v>
      </c>
      <c r="N11" s="423"/>
      <c r="O11" s="423"/>
      <c r="P11" s="422"/>
      <c r="Q11" s="424"/>
      <c r="R11" s="226"/>
      <c r="S11" s="270"/>
      <c r="T11" s="270"/>
      <c r="U11" s="444"/>
      <c r="V11" s="270"/>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row>
    <row r="12" spans="1:166" s="87" customFormat="1" ht="87.75" customHeight="1" thickBot="1" thickTop="1">
      <c r="A12" s="103" t="str">
        <f>+'MAPA DE RIESGOS'!A10</f>
        <v>CA07014-P</v>
      </c>
      <c r="B12" s="104">
        <v>41904</v>
      </c>
      <c r="C12" s="102">
        <v>41927</v>
      </c>
      <c r="D12" s="88" t="str">
        <f>'MAPA DE RIESGOS'!B10</f>
        <v>DIRECCIONAMIENTO ESTRATÉGICO</v>
      </c>
      <c r="E12" s="88" t="str">
        <f>'MAPA DE RIESGOS'!C10</f>
        <v>INCUMPLIMIENTO DEL DECRETO 943 DE MAYO DE 2014 REFERENTE A LA ACTUALIZACIÓN DEL MECI</v>
      </c>
      <c r="F12" s="88">
        <f>'MAPA DE RIESGOS'!D10</f>
        <v>4</v>
      </c>
      <c r="G12" s="88">
        <f>'MAPA DE RIESGOS'!E10</f>
        <v>2</v>
      </c>
      <c r="H12" s="88" t="s">
        <v>121</v>
      </c>
      <c r="I12" s="101">
        <v>41927</v>
      </c>
      <c r="J12" s="101">
        <v>42062</v>
      </c>
      <c r="K12" s="101" t="str">
        <f t="shared" si="0"/>
        <v>SI</v>
      </c>
      <c r="L12" s="88" t="s">
        <v>115</v>
      </c>
      <c r="M12" s="89" t="s">
        <v>122</v>
      </c>
      <c r="N12" s="357"/>
      <c r="O12" s="357"/>
      <c r="P12" s="358"/>
      <c r="Q12" s="360"/>
      <c r="R12" s="274"/>
      <c r="S12" s="270"/>
      <c r="T12" s="270"/>
      <c r="U12" s="444"/>
      <c r="V12" s="270"/>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row>
    <row r="13" spans="1:166" s="87" customFormat="1" ht="66.75" customHeight="1" thickBot="1" thickTop="1">
      <c r="A13" s="103" t="str">
        <f>+'MAPA DE RIESGOS'!A11</f>
        <v>CA07114-P</v>
      </c>
      <c r="B13" s="104">
        <v>41904</v>
      </c>
      <c r="C13" s="102">
        <v>41927</v>
      </c>
      <c r="D13" s="88" t="str">
        <f>'MAPA DE RIESGOS'!B11</f>
        <v>DIRECCIONAMIENTO ESTRATÉGICO</v>
      </c>
      <c r="E13" s="88" t="str">
        <f>'MAPA DE RIESGOS'!C11</f>
        <v>POSIBLES INCUMPLIMIENTOS REFERENTES A LAS ACTIVIDADES QUE DESARROLLA LA OFICINA</v>
      </c>
      <c r="F13" s="88">
        <f>'MAPA DE RIESGOS'!D11</f>
        <v>4</v>
      </c>
      <c r="G13" s="88">
        <f>'MAPA DE RIESGOS'!E11</f>
        <v>1</v>
      </c>
      <c r="H13" s="88" t="s">
        <v>126</v>
      </c>
      <c r="I13" s="101">
        <v>41927</v>
      </c>
      <c r="J13" s="101">
        <v>41993</v>
      </c>
      <c r="K13" s="101" t="str">
        <f t="shared" si="0"/>
        <v>SI</v>
      </c>
      <c r="L13" s="88" t="s">
        <v>115</v>
      </c>
      <c r="M13" s="89" t="s">
        <v>127</v>
      </c>
      <c r="N13" s="357"/>
      <c r="O13" s="357"/>
      <c r="P13" s="358"/>
      <c r="Q13" s="359"/>
      <c r="R13" s="274"/>
      <c r="S13" s="270"/>
      <c r="T13" s="270"/>
      <c r="U13" s="444"/>
      <c r="V13" s="270"/>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row>
    <row r="14" spans="1:166" s="87" customFormat="1" ht="60.75" customHeight="1" thickBot="1" thickTop="1">
      <c r="A14" s="103" t="str">
        <f>+'MAPA DE RIESGOS'!A12</f>
        <v>CI03015-P</v>
      </c>
      <c r="B14" s="104">
        <v>42263</v>
      </c>
      <c r="C14" s="102">
        <v>42261</v>
      </c>
      <c r="D14" s="88" t="str">
        <f>'MAPA DE RIESGOS'!B12</f>
        <v>DIRECCIONAMIENTO ESTRATÉGICO</v>
      </c>
      <c r="E14" s="88" t="str">
        <f>'MAPA DE RIESGOS'!C12</f>
        <v>POSIBLE INCUMPLIMIENTO DEL NUMERAL 4,2,2  DE LA NORMA MANUAL DE CALIDAD </v>
      </c>
      <c r="F14" s="88">
        <f>'MAPA DE RIESGOS'!D12</f>
        <v>4</v>
      </c>
      <c r="G14" s="88">
        <f>'MAPA DE RIESGOS'!E12</f>
        <v>3</v>
      </c>
      <c r="H14" s="88" t="s">
        <v>236</v>
      </c>
      <c r="I14" s="101">
        <v>42439</v>
      </c>
      <c r="J14" s="101">
        <v>42551</v>
      </c>
      <c r="K14" s="101" t="str">
        <f t="shared" si="0"/>
        <v>SI</v>
      </c>
      <c r="L14" s="88" t="s">
        <v>115</v>
      </c>
      <c r="M14" s="89" t="s">
        <v>237</v>
      </c>
      <c r="N14" s="427"/>
      <c r="O14" s="425"/>
      <c r="P14" s="426"/>
      <c r="Q14" s="428"/>
      <c r="R14" s="226"/>
      <c r="S14" s="270"/>
      <c r="T14" s="270"/>
      <c r="U14" s="444"/>
      <c r="V14" s="270"/>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row>
    <row r="15" spans="1:166" s="87" customFormat="1" ht="65.25" customHeight="1" thickBot="1" thickTop="1">
      <c r="A15" s="103" t="str">
        <f>+'MAPA DE RIESGOS'!A13</f>
        <v>CI03115-P</v>
      </c>
      <c r="B15" s="104">
        <v>42263</v>
      </c>
      <c r="C15" s="102">
        <v>42261</v>
      </c>
      <c r="D15" s="88" t="str">
        <f>'MAPA DE RIESGOS'!B13</f>
        <v>DIRECCIONAMIENTO ESTRATÉGICO</v>
      </c>
      <c r="E15" s="88" t="str">
        <f>'MAPA DE RIESGOS'!C13</f>
        <v>posible contruccion de la Matriz del Plan Anticorrupción y sus componentes no acorde a la metodologia actual </v>
      </c>
      <c r="F15" s="88">
        <f>'MAPA DE RIESGOS'!D13</f>
        <v>4</v>
      </c>
      <c r="G15" s="88">
        <f>'MAPA DE RIESGOS'!E13</f>
        <v>3</v>
      </c>
      <c r="H15" s="88" t="s">
        <v>240</v>
      </c>
      <c r="I15" s="101">
        <v>42439</v>
      </c>
      <c r="J15" s="101">
        <v>42459</v>
      </c>
      <c r="K15" s="101" t="str">
        <f t="shared" si="0"/>
        <v>SI</v>
      </c>
      <c r="L15" s="88" t="s">
        <v>241</v>
      </c>
      <c r="M15" s="89" t="s">
        <v>242</v>
      </c>
      <c r="N15" s="431"/>
      <c r="O15" s="429"/>
      <c r="P15" s="430"/>
      <c r="Q15" s="432"/>
      <c r="R15" s="274"/>
      <c r="S15" s="270"/>
      <c r="T15" s="270"/>
      <c r="U15" s="444"/>
      <c r="V15" s="270"/>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row>
    <row r="16" spans="1:166" s="87" customFormat="1" ht="65.25" customHeight="1" thickBot="1" thickTop="1">
      <c r="A16" s="103" t="str">
        <f>+'MAPA DE RIESGOS'!A14</f>
        <v>CA00317-P</v>
      </c>
      <c r="B16" s="104">
        <v>42789</v>
      </c>
      <c r="C16" s="102">
        <v>42821</v>
      </c>
      <c r="D16" s="88" t="str">
        <f>'MAPA DE RIESGOS'!B14</f>
        <v>DIRECCIONAMIENTO ESTRATÉGICO</v>
      </c>
      <c r="E16" s="88" t="str">
        <f>'MAPA DE RIESGOS'!C14</f>
        <v>NO CONTAR CON LOS INSUMOS COMPLETOS PARA CONSOLIDAR EL INFORME EJECUTIVO DE REVISIÓN POR LA DRECCIÓN </v>
      </c>
      <c r="F16" s="88">
        <f>'MAPA DE RIESGOS'!D14</f>
        <v>3</v>
      </c>
      <c r="G16" s="88">
        <f>'MAPA DE RIESGOS'!E14</f>
        <v>2</v>
      </c>
      <c r="H16" s="88" t="s">
        <v>383</v>
      </c>
      <c r="I16" s="101">
        <v>42805</v>
      </c>
      <c r="J16" s="271">
        <v>43008</v>
      </c>
      <c r="K16" s="101" t="str">
        <f t="shared" si="0"/>
        <v>SI</v>
      </c>
      <c r="L16" s="270" t="s">
        <v>261</v>
      </c>
      <c r="M16" s="89" t="s">
        <v>282</v>
      </c>
      <c r="N16" s="194"/>
      <c r="O16" s="273"/>
      <c r="P16" s="292"/>
      <c r="Q16" s="296"/>
      <c r="R16" s="272"/>
      <c r="S16" s="272"/>
      <c r="T16" s="272"/>
      <c r="U16" s="435"/>
      <c r="V16" s="272"/>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row>
    <row r="17" spans="1:166" s="13" customFormat="1" ht="78" customHeight="1" thickBot="1" thickTop="1">
      <c r="A17" s="41" t="str">
        <f>+'MAPA DE RIESGOS'!A15</f>
        <v>CA05813-P</v>
      </c>
      <c r="B17" s="42">
        <v>41600</v>
      </c>
      <c r="C17" s="43">
        <v>41618</v>
      </c>
      <c r="D17" s="77" t="str">
        <f>'MAPA DE RIESGOS'!B15</f>
        <v>GESTION DE TIC`S</v>
      </c>
      <c r="E17" s="77" t="str">
        <f>'MAPA DE RIESGOS'!C15</f>
        <v>QUE SE INCUMPLA CON LAS POLITICAS DE SEGURIDAD DE LA ENTIDAD</v>
      </c>
      <c r="F17" s="77">
        <f>'MAPA DE RIESGOS'!D15</f>
        <v>2</v>
      </c>
      <c r="G17" s="77">
        <f>'MAPA DE RIESGOS'!E15</f>
        <v>3</v>
      </c>
      <c r="H17" s="77" t="s">
        <v>357</v>
      </c>
      <c r="I17" s="46">
        <v>41618</v>
      </c>
      <c r="J17" s="46">
        <v>42277</v>
      </c>
      <c r="K17" s="46" t="str">
        <f t="shared" si="0"/>
        <v>SI</v>
      </c>
      <c r="L17" s="44" t="s">
        <v>129</v>
      </c>
      <c r="M17" s="45" t="s">
        <v>93</v>
      </c>
      <c r="N17" s="387"/>
      <c r="O17" s="389"/>
      <c r="P17" s="388"/>
      <c r="Q17" s="390"/>
      <c r="R17" s="277"/>
      <c r="S17" s="257"/>
      <c r="T17" s="257"/>
      <c r="U17" s="441"/>
      <c r="V17" s="257"/>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row>
    <row r="18" spans="1:166" s="13" customFormat="1" ht="74.25" customHeight="1" thickBot="1" thickTop="1">
      <c r="A18" s="183" t="str">
        <f>+'MAPA DE RIESGOS'!A16</f>
        <v>CA03515-P</v>
      </c>
      <c r="B18" s="166">
        <v>42236</v>
      </c>
      <c r="C18" s="167">
        <v>42256</v>
      </c>
      <c r="D18" s="77" t="str">
        <f>'MAPA DE RIESGOS'!B16</f>
        <v>GESTION DE TIC`S</v>
      </c>
      <c r="E18" s="77" t="str">
        <f>'MAPA DE RIESGOS'!C16</f>
        <v>POSIBLE ATAQUE DE SEGURIDAD </v>
      </c>
      <c r="F18" s="77">
        <f>'MAPA DE RIESGOS'!D16</f>
        <v>3</v>
      </c>
      <c r="G18" s="77">
        <f>'MAPA DE RIESGOS'!E16</f>
        <v>3</v>
      </c>
      <c r="H18" s="77" t="s">
        <v>205</v>
      </c>
      <c r="I18" s="46">
        <v>42277</v>
      </c>
      <c r="J18" s="46">
        <v>42368</v>
      </c>
      <c r="K18" s="46" t="str">
        <f t="shared" si="0"/>
        <v>SI</v>
      </c>
      <c r="L18" s="44" t="s">
        <v>117</v>
      </c>
      <c r="M18" s="45" t="s">
        <v>92</v>
      </c>
      <c r="N18" s="391"/>
      <c r="O18" s="393"/>
      <c r="P18" s="392"/>
      <c r="Q18" s="394"/>
      <c r="R18" s="277"/>
      <c r="S18" s="257"/>
      <c r="T18" s="257"/>
      <c r="U18" s="441"/>
      <c r="V18" s="257"/>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row>
    <row r="19" spans="1:166" s="37" customFormat="1" ht="64.5" customHeight="1" thickBot="1" thickTop="1">
      <c r="A19" s="183" t="str">
        <f>+'MAPA DE RIESGOS'!A17</f>
        <v>CA01316-P</v>
      </c>
      <c r="B19" s="166">
        <v>42418</v>
      </c>
      <c r="C19" s="167">
        <v>42445</v>
      </c>
      <c r="D19" s="77" t="str">
        <f>'MAPA DE RIESGOS'!B17</f>
        <v>GESTION DE TIC`S</v>
      </c>
      <c r="E19" s="77" t="str">
        <f>'MAPA DE RIESGOS'!C17</f>
        <v>POSIBLE INSTALACIÓN DE SOFTWARE ILEGAL </v>
      </c>
      <c r="F19" s="77">
        <f>'MAPA DE RIESGOS'!D17</f>
        <v>3</v>
      </c>
      <c r="G19" s="77">
        <f>'MAPA DE RIESGOS'!E17</f>
        <v>3</v>
      </c>
      <c r="H19" s="77" t="s">
        <v>252</v>
      </c>
      <c r="I19" s="46">
        <v>42445</v>
      </c>
      <c r="J19" s="46">
        <v>42551</v>
      </c>
      <c r="K19" s="46" t="str">
        <f t="shared" si="0"/>
        <v>SI</v>
      </c>
      <c r="L19" s="44" t="s">
        <v>117</v>
      </c>
      <c r="M19" s="45" t="s">
        <v>258</v>
      </c>
      <c r="N19" s="395"/>
      <c r="O19" s="397"/>
      <c r="P19" s="396"/>
      <c r="Q19" s="398"/>
      <c r="R19" s="227"/>
      <c r="S19" s="257"/>
      <c r="T19" s="257"/>
      <c r="U19" s="441"/>
      <c r="V19" s="257"/>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row>
    <row r="20" spans="1:166" s="37" customFormat="1" ht="83.25" customHeight="1" thickBot="1" thickTop="1">
      <c r="A20" s="183" t="str">
        <f>+'MAPA DE RIESGOS'!A18</f>
        <v>CA01516-P</v>
      </c>
      <c r="B20" s="166">
        <v>42418</v>
      </c>
      <c r="C20" s="167">
        <v>42445</v>
      </c>
      <c r="D20" s="77" t="str">
        <f>'MAPA DE RIESGOS'!B18</f>
        <v>GESTION DE TIC`S</v>
      </c>
      <c r="E20" s="77" t="str">
        <f>'MAPA DE RIESGOS'!C18</f>
        <v>QUE NO SE TENGAN CANALES EFECTIVOS DE COMUNICACIÓN CON EL CIUDADANO </v>
      </c>
      <c r="F20" s="77">
        <f>'MAPA DE RIESGOS'!D18</f>
        <v>3</v>
      </c>
      <c r="G20" s="77">
        <f>'MAPA DE RIESGOS'!E18</f>
        <v>3</v>
      </c>
      <c r="H20" s="77" t="s">
        <v>256</v>
      </c>
      <c r="I20" s="46">
        <v>42445</v>
      </c>
      <c r="J20" s="46">
        <v>42551</v>
      </c>
      <c r="K20" s="46" t="str">
        <f t="shared" si="0"/>
        <v>SI</v>
      </c>
      <c r="L20" s="44" t="s">
        <v>117</v>
      </c>
      <c r="M20" s="45" t="s">
        <v>257</v>
      </c>
      <c r="N20" s="399"/>
      <c r="O20" s="401"/>
      <c r="P20" s="400"/>
      <c r="Q20" s="402"/>
      <c r="R20" s="227"/>
      <c r="S20" s="257"/>
      <c r="T20" s="257"/>
      <c r="U20" s="441"/>
      <c r="V20" s="257"/>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row>
    <row r="21" spans="1:22" s="75" customFormat="1" ht="66" customHeight="1" thickBot="1" thickTop="1">
      <c r="A21" s="216" t="str">
        <f>+'MAPA DE RIESGOS'!A19</f>
        <v>CI00117-P</v>
      </c>
      <c r="B21" s="217">
        <v>42816</v>
      </c>
      <c r="C21" s="218">
        <v>42844</v>
      </c>
      <c r="D21" s="192" t="str">
        <f>'MAPA DE RIESGOS'!B19</f>
        <v>GESTION DE TIC`S</v>
      </c>
      <c r="E21" s="192" t="str">
        <f>'MAPA DE RIESGOS'!C19</f>
        <v>INSTALACIÓN DE SOFTWARE  ILEGAL </v>
      </c>
      <c r="F21" s="192">
        <f>'MAPA DE RIESGOS'!D19</f>
        <v>4</v>
      </c>
      <c r="G21" s="192">
        <f>'MAPA DE RIESGOS'!E19</f>
        <v>4</v>
      </c>
      <c r="H21" s="192" t="s">
        <v>333</v>
      </c>
      <c r="I21" s="46">
        <v>42844</v>
      </c>
      <c r="J21" s="46">
        <v>42916</v>
      </c>
      <c r="K21" s="46" t="str">
        <f t="shared" si="0"/>
        <v>SI</v>
      </c>
      <c r="L21" s="192" t="s">
        <v>117</v>
      </c>
      <c r="M21" s="45" t="s">
        <v>334</v>
      </c>
      <c r="N21" s="403"/>
      <c r="O21" s="405"/>
      <c r="P21" s="404"/>
      <c r="Q21" s="406"/>
      <c r="R21" s="228"/>
      <c r="S21" s="257"/>
      <c r="T21" s="257"/>
      <c r="U21" s="441"/>
      <c r="V21" s="257"/>
    </row>
    <row r="22" spans="1:22" s="75" customFormat="1" ht="59.25" customHeight="1" thickBot="1" thickTop="1">
      <c r="A22" s="216" t="str">
        <f>+'MAPA DE RIESGOS'!A20</f>
        <v>CI00317-P</v>
      </c>
      <c r="B22" s="217">
        <v>42816</v>
      </c>
      <c r="C22" s="218">
        <v>42844</v>
      </c>
      <c r="D22" s="192" t="str">
        <f>'MAPA DE RIESGOS'!B20</f>
        <v>GESTION DE TIC`S</v>
      </c>
      <c r="E22" s="192" t="str">
        <f>'MAPA DE RIESGOS'!C20</f>
        <v>DAÑO Y DETERIORO DE LOS EQUIPOS DE COMPUTO </v>
      </c>
      <c r="F22" s="192">
        <f>'MAPA DE RIESGOS'!D20</f>
        <v>3</v>
      </c>
      <c r="G22" s="192">
        <f>'MAPA DE RIESGOS'!E20</f>
        <v>3</v>
      </c>
      <c r="H22" s="192" t="s">
        <v>338</v>
      </c>
      <c r="I22" s="46">
        <v>42844</v>
      </c>
      <c r="J22" s="46">
        <v>42916</v>
      </c>
      <c r="K22" s="46" t="str">
        <f t="shared" si="0"/>
        <v>SI</v>
      </c>
      <c r="L22" s="192" t="s">
        <v>117</v>
      </c>
      <c r="M22" s="45" t="s">
        <v>352</v>
      </c>
      <c r="N22" s="407"/>
      <c r="O22" s="409"/>
      <c r="P22" s="408"/>
      <c r="Q22" s="410"/>
      <c r="R22" s="228"/>
      <c r="S22" s="257"/>
      <c r="T22" s="257"/>
      <c r="U22" s="441"/>
      <c r="V22" s="257"/>
    </row>
    <row r="23" spans="1:22" s="28" customFormat="1" ht="23.25" customHeight="1" hidden="1" thickBot="1" thickTop="1">
      <c r="A23" s="509" t="str">
        <f>+'MAPA DE RIESGOS'!A21</f>
        <v>CI00417-P</v>
      </c>
      <c r="B23" s="512">
        <v>42816</v>
      </c>
      <c r="C23" s="518">
        <v>42844</v>
      </c>
      <c r="D23" s="515" t="str">
        <f>'MAPA DE RIESGOS'!B21</f>
        <v>GESTION DE TIC`S</v>
      </c>
      <c r="E23" s="515" t="str">
        <f>'MAPA DE RIESGOS'!C21</f>
        <v>QUE NO EXISTA UN PUNTO DE RECUPERACIÓN ANTE DESASTRES </v>
      </c>
      <c r="F23" s="515">
        <f>'MAPA DE RIESGOS'!D21</f>
        <v>3</v>
      </c>
      <c r="G23" s="515">
        <f>'MAPA DE RIESGOS'!E21</f>
        <v>3</v>
      </c>
      <c r="H23" s="27" t="s">
        <v>342</v>
      </c>
      <c r="I23" s="239">
        <v>42844</v>
      </c>
      <c r="J23" s="239">
        <v>42916</v>
      </c>
      <c r="K23" s="239" t="str">
        <f t="shared" si="0"/>
        <v>SI</v>
      </c>
      <c r="L23" s="27" t="s">
        <v>117</v>
      </c>
      <c r="M23" s="240" t="s">
        <v>353</v>
      </c>
      <c r="N23" s="380"/>
      <c r="O23" s="375"/>
      <c r="P23" s="374"/>
      <c r="Q23" s="370"/>
      <c r="R23" s="278"/>
      <c r="S23" s="27"/>
      <c r="T23" s="27"/>
      <c r="U23" s="244"/>
      <c r="V23" s="27"/>
    </row>
    <row r="24" spans="1:22" s="28" customFormat="1" ht="28.5" customHeight="1" hidden="1" thickBot="1" thickTop="1">
      <c r="A24" s="510"/>
      <c r="B24" s="513"/>
      <c r="C24" s="519"/>
      <c r="D24" s="516"/>
      <c r="E24" s="516"/>
      <c r="F24" s="516"/>
      <c r="G24" s="516"/>
      <c r="H24" s="27" t="s">
        <v>343</v>
      </c>
      <c r="I24" s="239">
        <v>42844</v>
      </c>
      <c r="J24" s="239">
        <v>42916</v>
      </c>
      <c r="K24" s="239" t="str">
        <f t="shared" si="0"/>
        <v>SI</v>
      </c>
      <c r="L24" s="27" t="s">
        <v>117</v>
      </c>
      <c r="M24" s="240" t="s">
        <v>354</v>
      </c>
      <c r="N24" s="380"/>
      <c r="O24" s="375"/>
      <c r="P24" s="374"/>
      <c r="Q24" s="370"/>
      <c r="R24" s="278"/>
      <c r="S24" s="27"/>
      <c r="T24" s="27"/>
      <c r="U24" s="244"/>
      <c r="V24" s="27"/>
    </row>
    <row r="25" spans="1:22" s="75" customFormat="1" ht="54.75" customHeight="1" thickBot="1" thickTop="1">
      <c r="A25" s="510"/>
      <c r="B25" s="513"/>
      <c r="C25" s="519"/>
      <c r="D25" s="516"/>
      <c r="E25" s="516"/>
      <c r="F25" s="516"/>
      <c r="G25" s="516"/>
      <c r="H25" s="192" t="s">
        <v>344</v>
      </c>
      <c r="I25" s="46">
        <v>42948</v>
      </c>
      <c r="J25" s="46">
        <v>43100</v>
      </c>
      <c r="K25" s="46" t="str">
        <f t="shared" si="0"/>
        <v>SI</v>
      </c>
      <c r="L25" s="192" t="s">
        <v>117</v>
      </c>
      <c r="M25" s="45" t="s">
        <v>355</v>
      </c>
      <c r="N25" s="411"/>
      <c r="O25" s="411"/>
      <c r="P25" s="412"/>
      <c r="Q25" s="413"/>
      <c r="R25" s="228"/>
      <c r="S25" s="228"/>
      <c r="T25" s="228"/>
      <c r="U25" s="436"/>
      <c r="V25" s="257"/>
    </row>
    <row r="26" spans="1:22" s="75" customFormat="1" ht="46.5" customHeight="1" thickBot="1" thickTop="1">
      <c r="A26" s="511"/>
      <c r="B26" s="514"/>
      <c r="C26" s="520"/>
      <c r="D26" s="517"/>
      <c r="E26" s="517"/>
      <c r="F26" s="517"/>
      <c r="G26" s="517"/>
      <c r="H26" s="192" t="s">
        <v>345</v>
      </c>
      <c r="I26" s="46">
        <v>43101</v>
      </c>
      <c r="J26" s="46">
        <v>43189</v>
      </c>
      <c r="K26" s="46" t="str">
        <f t="shared" si="0"/>
        <v>SI</v>
      </c>
      <c r="L26" s="192" t="s">
        <v>117</v>
      </c>
      <c r="M26" s="45" t="s">
        <v>356</v>
      </c>
      <c r="N26" s="414"/>
      <c r="O26" s="414"/>
      <c r="P26" s="414"/>
      <c r="Q26" s="414"/>
      <c r="R26" s="228"/>
      <c r="S26" s="228"/>
      <c r="T26" s="228"/>
      <c r="U26" s="436"/>
      <c r="V26" s="257"/>
    </row>
    <row r="27" spans="1:22" s="258" customFormat="1" ht="79.5" customHeight="1" thickBot="1" thickTop="1">
      <c r="A27" s="287" t="str">
        <f>'MAPA DE RIESGOS'!A22</f>
        <v>CI02217-P</v>
      </c>
      <c r="B27" s="288">
        <v>42972</v>
      </c>
      <c r="C27" s="289">
        <v>43004</v>
      </c>
      <c r="D27" s="290" t="str">
        <f>'MAPA DE RIESGOS'!B22</f>
        <v>GESTION DE TIC`S</v>
      </c>
      <c r="E27" s="290" t="str">
        <f>'MAPA DE RIESGOS'!C22</f>
        <v>QUE NO SE REALICE DE MANERA ADECUADA EL MANTENIMIENTO DE LOS EQUIPOS DE COMPUTO DURANTE LA VIGENCIA </v>
      </c>
      <c r="F27" s="290">
        <f>'MAPA DE RIESGOS'!D22</f>
        <v>3</v>
      </c>
      <c r="G27" s="290">
        <f>'MAPA DE RIESGOS'!E22</f>
        <v>3</v>
      </c>
      <c r="H27" s="257" t="s">
        <v>413</v>
      </c>
      <c r="I27" s="46">
        <v>43008</v>
      </c>
      <c r="J27" s="46">
        <v>43099</v>
      </c>
      <c r="K27" s="46"/>
      <c r="L27" s="257" t="s">
        <v>117</v>
      </c>
      <c r="M27" s="45" t="s">
        <v>414</v>
      </c>
      <c r="N27" s="415"/>
      <c r="O27" s="415"/>
      <c r="P27" s="416"/>
      <c r="Q27" s="415"/>
      <c r="R27" s="228"/>
      <c r="S27" s="228"/>
      <c r="T27" s="228"/>
      <c r="U27" s="436"/>
      <c r="V27" s="257"/>
    </row>
    <row r="28" spans="1:22" s="258" customFormat="1" ht="87.75" customHeight="1" thickBot="1" thickTop="1">
      <c r="A28" s="301" t="str">
        <f>'MAPA DE RIESGOS'!A23</f>
        <v>CA1117-P</v>
      </c>
      <c r="B28" s="314">
        <v>43032</v>
      </c>
      <c r="C28" s="315">
        <v>43076</v>
      </c>
      <c r="D28" s="300" t="str">
        <f>'MAPA DE RIESGOS'!B23</f>
        <v>GESTION DE TIC`S</v>
      </c>
      <c r="E28" s="300" t="str">
        <f>'MAPA DE RIESGOS'!C23</f>
        <v>QUE NO SE REALICE LA PUBLICACION  DE LA INFORMACIÓN MINIMA A PUBLICAR  EN  LA PAGINA WEB DE LA ENTIDAD COMO EXIGE LA ESTRATEGIA DE TRANSPARENCIA Y ACCESO A LA INFORMACIÓN</v>
      </c>
      <c r="F28" s="316">
        <f>'MAPA DE RIESGOS'!D23</f>
        <v>3</v>
      </c>
      <c r="G28" s="316">
        <f>'MAPA DE RIESGOS'!E23</f>
        <v>3</v>
      </c>
      <c r="H28" s="317" t="s">
        <v>467</v>
      </c>
      <c r="I28" s="318">
        <v>43080</v>
      </c>
      <c r="J28" s="318">
        <v>43182</v>
      </c>
      <c r="K28" s="46"/>
      <c r="L28" s="319" t="s">
        <v>117</v>
      </c>
      <c r="M28" s="45" t="s">
        <v>468</v>
      </c>
      <c r="N28" s="417"/>
      <c r="O28" s="417"/>
      <c r="P28" s="417"/>
      <c r="Q28" s="417"/>
      <c r="R28" s="228"/>
      <c r="S28" s="228"/>
      <c r="T28" s="228"/>
      <c r="U28" s="436"/>
      <c r="V28" s="294"/>
    </row>
    <row r="29" spans="1:166" s="35" customFormat="1" ht="89.25" customHeight="1" thickBot="1" thickTop="1">
      <c r="A29" s="52" t="str">
        <f>+'MAPA DE RIESGOS'!A24</f>
        <v>CA06213-P
CA07814-P</v>
      </c>
      <c r="B29" s="53">
        <v>41596</v>
      </c>
      <c r="C29" s="54">
        <v>41618</v>
      </c>
      <c r="D29" s="76" t="str">
        <f>'MAPA DE RIESGOS'!B24</f>
        <v>MEDICION Y MEJORA</v>
      </c>
      <c r="E29" s="76" t="str">
        <f>'MAPA DE RIESGOS'!C24</f>
        <v>DEBILIDADES EN LA MEDICION DEL PROCESO </v>
      </c>
      <c r="F29" s="76">
        <f>'MAPA DE RIESGOS'!D24</f>
        <v>4</v>
      </c>
      <c r="G29" s="76">
        <f>'MAPA DE RIESGOS'!E24</f>
        <v>1</v>
      </c>
      <c r="H29" s="76" t="s">
        <v>130</v>
      </c>
      <c r="I29" s="57">
        <v>41618</v>
      </c>
      <c r="J29" s="57">
        <v>41704</v>
      </c>
      <c r="K29" s="57" t="str">
        <f t="shared" si="0"/>
        <v>SI</v>
      </c>
      <c r="L29" s="55" t="s">
        <v>128</v>
      </c>
      <c r="M29" s="55" t="s">
        <v>131</v>
      </c>
      <c r="N29" s="419"/>
      <c r="O29" s="420"/>
      <c r="P29" s="418"/>
      <c r="Q29" s="421"/>
      <c r="R29" s="264"/>
      <c r="S29" s="259"/>
      <c r="T29" s="259"/>
      <c r="U29" s="442"/>
      <c r="V29" s="259"/>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row>
    <row r="30" spans="1:22" s="75" customFormat="1" ht="87.75" customHeight="1" thickBot="1" thickTop="1">
      <c r="A30" s="52" t="str">
        <f>+'MAPA DE RIESGOS'!A25</f>
        <v>CA00617-P</v>
      </c>
      <c r="B30" s="58">
        <v>42788</v>
      </c>
      <c r="C30" s="59">
        <v>42821</v>
      </c>
      <c r="D30" s="60" t="str">
        <f>'MAPA DE RIESGOS'!B25</f>
        <v>MEDICION Y MEJORA</v>
      </c>
      <c r="E30" s="60" t="str">
        <f>'MAPA DE RIESGOS'!C25</f>
        <v>QUE NO SE CUENTE CON LOS INDICADORES ADECUADOS PARA MEDIR LA GESTIÓN DEL PROCESO </v>
      </c>
      <c r="F30" s="60">
        <f>'MAPA DE RIESGOS'!D25</f>
        <v>4</v>
      </c>
      <c r="G30" s="60">
        <f>'MAPA DE RIESGOS'!E25</f>
        <v>3</v>
      </c>
      <c r="H30" s="186" t="s">
        <v>294</v>
      </c>
      <c r="I30" s="187">
        <v>42822</v>
      </c>
      <c r="J30" s="187">
        <v>42916</v>
      </c>
      <c r="K30" s="261" t="e">
        <f>IF(#REF!=100%,("T"),(IF(#REF!=0%,("SI"),("P"))))</f>
        <v>#REF!</v>
      </c>
      <c r="L30" s="186" t="s">
        <v>206</v>
      </c>
      <c r="M30" s="56" t="s">
        <v>295</v>
      </c>
      <c r="N30" s="419"/>
      <c r="O30" s="420"/>
      <c r="P30" s="418"/>
      <c r="Q30" s="421"/>
      <c r="R30" s="264"/>
      <c r="S30" s="259"/>
      <c r="T30" s="259"/>
      <c r="U30" s="442"/>
      <c r="V30" s="259"/>
    </row>
    <row r="31" spans="1:22" s="258" customFormat="1" ht="87.75" customHeight="1" thickBot="1" thickTop="1">
      <c r="A31" s="322" t="str">
        <f>+'MAPA DE RIESGOS'!A26</f>
        <v>CA00717-P</v>
      </c>
      <c r="B31" s="323">
        <v>42788</v>
      </c>
      <c r="C31" s="324">
        <v>42821</v>
      </c>
      <c r="D31" s="60" t="str">
        <f>'MAPA DE RIESGOS'!B26</f>
        <v>MEDICION Y MEJORA</v>
      </c>
      <c r="E31" s="60" t="str">
        <f>'MAPA DE RIESGOS'!C26</f>
        <v>QUE NO SE MIDA DE MANERA ADECUADA LA CONFORMIDAD DEL SISTEMA DE GESTIÓN </v>
      </c>
      <c r="F31" s="60">
        <f>'MAPA DE RIESGOS'!D26</f>
        <v>4</v>
      </c>
      <c r="G31" s="60">
        <f>'MAPA DE RIESGOS'!E26</f>
        <v>3</v>
      </c>
      <c r="H31" s="262" t="s">
        <v>377</v>
      </c>
      <c r="I31" s="263">
        <v>42923</v>
      </c>
      <c r="J31" s="263">
        <v>43008</v>
      </c>
      <c r="K31" s="261" t="e">
        <f>IF(#REF!=100%,("T"),(IF(#REF!=0%,("SI"),("P"))))</f>
        <v>#REF!</v>
      </c>
      <c r="L31" s="262" t="s">
        <v>206</v>
      </c>
      <c r="M31" s="260" t="s">
        <v>378</v>
      </c>
      <c r="N31" s="419"/>
      <c r="O31" s="420"/>
      <c r="P31" s="418"/>
      <c r="Q31" s="420"/>
      <c r="R31" s="279"/>
      <c r="S31" s="259"/>
      <c r="T31" s="259"/>
      <c r="U31" s="442"/>
      <c r="V31" s="259"/>
    </row>
    <row r="32" spans="1:166" s="32" customFormat="1" ht="21.75" customHeight="1" hidden="1" thickBot="1" thickTop="1">
      <c r="A32" s="280"/>
      <c r="B32" s="281"/>
      <c r="C32" s="281"/>
      <c r="D32" s="282"/>
      <c r="E32" s="283"/>
      <c r="F32" s="282"/>
      <c r="G32" s="282"/>
      <c r="H32" s="126" t="s">
        <v>201</v>
      </c>
      <c r="I32" s="127">
        <v>42278</v>
      </c>
      <c r="J32" s="127">
        <v>42460</v>
      </c>
      <c r="K32" s="125" t="str">
        <f t="shared" si="0"/>
        <v>SI</v>
      </c>
      <c r="L32" s="79" t="s">
        <v>189</v>
      </c>
      <c r="M32" s="29" t="s">
        <v>174</v>
      </c>
      <c r="N32" s="266"/>
      <c r="O32" s="266"/>
      <c r="P32" s="267"/>
      <c r="Q32" s="298"/>
      <c r="R32" s="229"/>
      <c r="S32" s="30"/>
      <c r="T32" s="30"/>
      <c r="U32" s="31"/>
      <c r="V32" s="128"/>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row>
    <row r="33" spans="1:166" s="168" customFormat="1" ht="126.75" customHeight="1" hidden="1" thickBot="1" thickTop="1">
      <c r="A33" s="182" t="e">
        <f>+'MAPA DE RIESGOS'!#REF!</f>
        <v>#REF!</v>
      </c>
      <c r="B33" s="171">
        <v>42787</v>
      </c>
      <c r="C33" s="171">
        <v>42811</v>
      </c>
      <c r="D33" s="170" t="e">
        <f>'MAPA DE RIESGOS'!#REF!</f>
        <v>#REF!</v>
      </c>
      <c r="E33" s="169" t="e">
        <f>+'MAPA DE RIESGOS'!#REF!</f>
        <v>#REF!</v>
      </c>
      <c r="F33" s="169" t="e">
        <f>+'MAPA DE RIESGOS'!#REF!</f>
        <v>#REF!</v>
      </c>
      <c r="G33" s="169" t="e">
        <f>+'MAPA DE RIESGOS'!#REF!</f>
        <v>#REF!</v>
      </c>
      <c r="H33" s="122" t="s">
        <v>279</v>
      </c>
      <c r="I33" s="123">
        <v>42811</v>
      </c>
      <c r="J33" s="123">
        <v>42824</v>
      </c>
      <c r="K33" s="125" t="str">
        <f t="shared" si="0"/>
        <v>SI</v>
      </c>
      <c r="L33" s="124" t="s">
        <v>280</v>
      </c>
      <c r="M33" s="121" t="s">
        <v>281</v>
      </c>
      <c r="N33" s="265"/>
      <c r="O33" s="265"/>
      <c r="P33" s="268"/>
      <c r="Q33" s="299"/>
      <c r="R33" s="230"/>
      <c r="S33" s="129"/>
      <c r="T33" s="129"/>
      <c r="U33" s="130"/>
      <c r="V33" s="129"/>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4"/>
      <c r="CO33" s="254"/>
      <c r="CP33" s="254"/>
      <c r="CQ33" s="254"/>
      <c r="CR33" s="254"/>
      <c r="CS33" s="254"/>
      <c r="CT33" s="254"/>
      <c r="CU33" s="254"/>
      <c r="CV33" s="254"/>
      <c r="CW33" s="254"/>
      <c r="CX33" s="254"/>
      <c r="CY33" s="254"/>
      <c r="CZ33" s="254"/>
      <c r="DA33" s="254"/>
      <c r="DB33" s="254"/>
      <c r="DC33" s="254"/>
      <c r="DD33" s="254"/>
      <c r="DE33" s="254"/>
      <c r="DF33" s="254"/>
      <c r="DG33" s="254"/>
      <c r="DH33" s="254"/>
      <c r="DI33" s="254"/>
      <c r="DJ33" s="254"/>
      <c r="DK33" s="254"/>
      <c r="DL33" s="254"/>
      <c r="DM33" s="254"/>
      <c r="DN33" s="254"/>
      <c r="DO33" s="254"/>
      <c r="DP33" s="254"/>
      <c r="DQ33" s="254"/>
      <c r="DR33" s="254"/>
      <c r="DS33" s="254"/>
      <c r="DT33" s="254"/>
      <c r="DU33" s="254"/>
      <c r="DV33" s="254"/>
      <c r="DW33" s="254"/>
      <c r="DX33" s="254"/>
      <c r="DY33" s="254"/>
      <c r="DZ33" s="254"/>
      <c r="EA33" s="254"/>
      <c r="EB33" s="254"/>
      <c r="EC33" s="254"/>
      <c r="ED33" s="254"/>
      <c r="EE33" s="254"/>
      <c r="EF33" s="254"/>
      <c r="EG33" s="254"/>
      <c r="EH33" s="254"/>
      <c r="EI33" s="254"/>
      <c r="EJ33" s="254"/>
      <c r="EK33" s="254"/>
      <c r="EL33" s="254"/>
      <c r="EM33" s="254"/>
      <c r="EN33" s="254"/>
      <c r="EO33" s="254"/>
      <c r="EP33" s="254"/>
      <c r="EQ33" s="254"/>
      <c r="ER33" s="254"/>
      <c r="ES33" s="254"/>
      <c r="ET33" s="254"/>
      <c r="EU33" s="254"/>
      <c r="EV33" s="254"/>
      <c r="EW33" s="254"/>
      <c r="EX33" s="254"/>
      <c r="EY33" s="254"/>
      <c r="EZ33" s="254"/>
      <c r="FA33" s="254"/>
      <c r="FB33" s="254"/>
      <c r="FC33" s="254"/>
      <c r="FD33" s="254"/>
      <c r="FE33" s="254"/>
      <c r="FF33" s="254"/>
      <c r="FG33" s="254"/>
      <c r="FH33" s="254"/>
      <c r="FI33" s="254"/>
      <c r="FJ33" s="254"/>
    </row>
    <row r="34" spans="1:166" s="35" customFormat="1" ht="90" customHeight="1" thickBot="1" thickTop="1">
      <c r="A34" s="82" t="str">
        <f>+'MAPA DE RIESGOS'!A27</f>
        <v>CI04115-P</v>
      </c>
      <c r="B34" s="164">
        <v>42311</v>
      </c>
      <c r="C34" s="64">
        <v>42334</v>
      </c>
      <c r="D34" s="81" t="str">
        <f>'MAPA DE RIESGOS'!B27</f>
        <v>GESTION DOCUMENTAL</v>
      </c>
      <c r="E34" s="81" t="str">
        <f>'MAPA DE RIESGOS'!C27</f>
        <v>POSIBLE DEMORA EN LA CREACIÓN DE LOS EXPEDIENTES VIRTUALES </v>
      </c>
      <c r="F34" s="81">
        <f>'MAPA DE RIESGOS'!D27</f>
        <v>3</v>
      </c>
      <c r="G34" s="81">
        <f>'MAPA DE RIESGOS'!E27</f>
        <v>3</v>
      </c>
      <c r="H34" s="172" t="s">
        <v>259</v>
      </c>
      <c r="I34" s="62" t="s">
        <v>260</v>
      </c>
      <c r="J34" s="62">
        <v>42551</v>
      </c>
      <c r="K34" s="62" t="str">
        <f>IF(P34=100%,("T"),(IF(P34=0%,("SI"),("P"))))</f>
        <v>SI</v>
      </c>
      <c r="L34" s="63" t="s">
        <v>153</v>
      </c>
      <c r="M34" s="61" t="s">
        <v>152</v>
      </c>
      <c r="N34" s="364"/>
      <c r="O34" s="362"/>
      <c r="P34" s="361"/>
      <c r="Q34" s="365"/>
      <c r="R34" s="284"/>
      <c r="S34" s="81"/>
      <c r="T34" s="81"/>
      <c r="U34" s="443"/>
      <c r="V34" s="81"/>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row>
    <row r="35" spans="1:22" s="75" customFormat="1" ht="84" customHeight="1" thickBot="1" thickTop="1">
      <c r="A35" s="82" t="str">
        <f>+'MAPA DE RIESGOS'!A28</f>
        <v>CI00817-P</v>
      </c>
      <c r="B35" s="164">
        <v>42817</v>
      </c>
      <c r="C35" s="64">
        <v>42849</v>
      </c>
      <c r="D35" s="81" t="str">
        <f>'MAPA DE RIESGOS'!B28</f>
        <v>GESTION DOCUMENTAL</v>
      </c>
      <c r="E35" s="81" t="str">
        <f>'MAPA DE RIESGOS'!C28</f>
        <v>DETERIORO DE LOS DOCUMENTOS DE ARCHIVO, PAPEL,FOTOGRAFIAS,MAGNETICO.  </v>
      </c>
      <c r="F35" s="81">
        <f>'MAPA DE RIESGOS'!D28</f>
        <v>4</v>
      </c>
      <c r="G35" s="81">
        <f>'MAPA DE RIESGOS'!E28</f>
        <v>3</v>
      </c>
      <c r="H35" s="172" t="s">
        <v>350</v>
      </c>
      <c r="I35" s="62">
        <v>42851</v>
      </c>
      <c r="J35" s="62">
        <v>42947</v>
      </c>
      <c r="K35" s="62" t="str">
        <f aca="true" t="shared" si="1" ref="K35:K40">IF(P35=100%,("T"),(IF(P35=0%,("SI"),("P"))))</f>
        <v>SI</v>
      </c>
      <c r="L35" s="81" t="s">
        <v>278</v>
      </c>
      <c r="M35" s="80" t="s">
        <v>351</v>
      </c>
      <c r="N35" s="363"/>
      <c r="O35" s="362"/>
      <c r="P35" s="361"/>
      <c r="Q35" s="365"/>
      <c r="R35" s="284"/>
      <c r="S35" s="81"/>
      <c r="T35" s="81"/>
      <c r="U35" s="443"/>
      <c r="V35" s="81"/>
    </row>
    <row r="36" spans="1:166" s="117" customFormat="1" ht="62.25" customHeight="1" thickBot="1" thickTop="1">
      <c r="A36" s="181" t="str">
        <f>+'MAPA DE RIESGOS'!A29</f>
        <v>CA01317-P</v>
      </c>
      <c r="B36" s="137">
        <v>42796</v>
      </c>
      <c r="C36" s="138">
        <v>42809</v>
      </c>
      <c r="D36" s="163" t="str">
        <f>'MAPA DE RIESGOS'!B29</f>
        <v>ATENCIÓN AL CIUDADANO</v>
      </c>
      <c r="E36" s="163" t="str">
        <f>'MAPA DE RIESGOS'!C29</f>
        <v>INCREMENTO EN EL NÚMERO DE PQRSD A NIVEL NACIONAL </v>
      </c>
      <c r="F36" s="163">
        <f>'MAPA DE RIESGOS'!D29</f>
        <v>4</v>
      </c>
      <c r="G36" s="163">
        <f>'MAPA DE RIESGOS'!E29</f>
        <v>3</v>
      </c>
      <c r="H36" s="141" t="s">
        <v>274</v>
      </c>
      <c r="I36" s="140">
        <v>42810</v>
      </c>
      <c r="J36" s="140">
        <v>42855</v>
      </c>
      <c r="K36" s="140" t="str">
        <f t="shared" si="1"/>
        <v>SI</v>
      </c>
      <c r="L36" s="141" t="s">
        <v>275</v>
      </c>
      <c r="M36" s="141" t="s">
        <v>276</v>
      </c>
      <c r="N36" s="369"/>
      <c r="O36" s="367"/>
      <c r="P36" s="368"/>
      <c r="Q36" s="366"/>
      <c r="R36" s="285"/>
      <c r="S36" s="269"/>
      <c r="T36" s="269"/>
      <c r="U36" s="445"/>
      <c r="V36" s="269"/>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row>
    <row r="37" spans="1:166" s="117" customFormat="1" ht="84" customHeight="1" thickBot="1" thickTop="1">
      <c r="A37" s="302" t="str">
        <f>'MAPA DE RIESGOS'!A30</f>
        <v>CA01917-P</v>
      </c>
      <c r="B37" s="303">
        <v>43047</v>
      </c>
      <c r="C37" s="304">
        <v>43062</v>
      </c>
      <c r="D37" s="305" t="str">
        <f>'MAPA DE RIESGOS'!B30</f>
        <v>ATENCIÓN AL CIUDADANO</v>
      </c>
      <c r="E37" s="305" t="str">
        <f>'MAPA DE RIESGOS'!C30</f>
        <v>QUE NO SE PUEDA MEDIR EL NIVEL DE SATISFACCIÓN DEL USUSARIO Y/O CIUDADANO CON EL SERVICIO QUE SE ESTÁ PRESTANDO EN LA ENTIDAD.</v>
      </c>
      <c r="F37" s="305">
        <f>'MAPA DE RIESGOS'!D30</f>
        <v>3</v>
      </c>
      <c r="G37" s="305">
        <f>'MAPA DE RIESGOS'!E30</f>
        <v>3</v>
      </c>
      <c r="H37" s="295" t="s">
        <v>420</v>
      </c>
      <c r="I37" s="306">
        <v>43062</v>
      </c>
      <c r="J37" s="306">
        <v>43099</v>
      </c>
      <c r="K37" s="140" t="s">
        <v>421</v>
      </c>
      <c r="L37" s="295" t="s">
        <v>422</v>
      </c>
      <c r="M37" s="295" t="s">
        <v>423</v>
      </c>
      <c r="N37" s="367"/>
      <c r="O37" s="367"/>
      <c r="P37" s="368"/>
      <c r="Q37" s="366"/>
      <c r="R37" s="231"/>
      <c r="S37" s="295"/>
      <c r="T37" s="295"/>
      <c r="U37" s="445"/>
      <c r="V37" s="295"/>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c r="CO37" s="258"/>
      <c r="CP37" s="258"/>
      <c r="CQ37" s="258"/>
      <c r="CR37" s="258"/>
      <c r="CS37" s="258"/>
      <c r="CT37" s="258"/>
      <c r="CU37" s="258"/>
      <c r="CV37" s="258"/>
      <c r="CW37" s="258"/>
      <c r="CX37" s="258"/>
      <c r="CY37" s="258"/>
      <c r="CZ37" s="258"/>
      <c r="DA37" s="258"/>
      <c r="DB37" s="258"/>
      <c r="DC37" s="258"/>
      <c r="DD37" s="258"/>
      <c r="DE37" s="258"/>
      <c r="DF37" s="258"/>
      <c r="DG37" s="258"/>
      <c r="DH37" s="258"/>
      <c r="DI37" s="258"/>
      <c r="DJ37" s="258"/>
      <c r="DK37" s="258"/>
      <c r="DL37" s="258"/>
      <c r="DM37" s="258"/>
      <c r="DN37" s="258"/>
      <c r="DO37" s="258"/>
      <c r="DP37" s="258"/>
      <c r="DQ37" s="258"/>
      <c r="DR37" s="258"/>
      <c r="DS37" s="258"/>
      <c r="DT37" s="258"/>
      <c r="DU37" s="258"/>
      <c r="DV37" s="258"/>
      <c r="DW37" s="258"/>
      <c r="DX37" s="258"/>
      <c r="DY37" s="258"/>
      <c r="DZ37" s="258"/>
      <c r="EA37" s="258"/>
      <c r="EB37" s="258"/>
      <c r="EC37" s="258"/>
      <c r="ED37" s="258"/>
      <c r="EE37" s="258"/>
      <c r="EF37" s="258"/>
      <c r="EG37" s="258"/>
      <c r="EH37" s="258"/>
      <c r="EI37" s="258"/>
      <c r="EJ37" s="258"/>
      <c r="EK37" s="258"/>
      <c r="EL37" s="258"/>
      <c r="EM37" s="258"/>
      <c r="EN37" s="258"/>
      <c r="EO37" s="258"/>
      <c r="EP37" s="258"/>
      <c r="EQ37" s="258"/>
      <c r="ER37" s="258"/>
      <c r="ES37" s="258"/>
      <c r="ET37" s="258"/>
      <c r="EU37" s="258"/>
      <c r="EV37" s="258"/>
      <c r="EW37" s="258"/>
      <c r="EX37" s="258"/>
      <c r="EY37" s="258"/>
      <c r="EZ37" s="258"/>
      <c r="FA37" s="258"/>
      <c r="FB37" s="258"/>
      <c r="FC37" s="258"/>
      <c r="FD37" s="258"/>
      <c r="FE37" s="258"/>
      <c r="FF37" s="258"/>
      <c r="FG37" s="258"/>
      <c r="FH37" s="258"/>
      <c r="FI37" s="258"/>
      <c r="FJ37" s="258"/>
    </row>
    <row r="38" spans="1:22" s="75" customFormat="1" ht="81" customHeight="1" thickBot="1" thickTop="1">
      <c r="A38" s="247" t="str">
        <f>+'MAPA DE RIESGOS'!A31</f>
        <v>CI00916-P</v>
      </c>
      <c r="B38" s="248">
        <v>42668</v>
      </c>
      <c r="C38" s="38">
        <v>42698</v>
      </c>
      <c r="D38" s="39" t="str">
        <f>'MAPA DE RIESGOS'!B31</f>
        <v>GESTIÓN DE SERVICIOS DE SALUD  (TUMACO)  </v>
      </c>
      <c r="E38" s="173" t="str">
        <f>'MAPA DE RIESGOS'!C31</f>
        <v>Incumplimiento del procedimiento Elaboración de carnets de Salud </v>
      </c>
      <c r="F38" s="39">
        <f>'MAPA DE RIESGOS'!D31</f>
        <v>3</v>
      </c>
      <c r="G38" s="39">
        <f>'MAPA DE RIESGOS'!E31</f>
        <v>3</v>
      </c>
      <c r="H38" s="173" t="s">
        <v>312</v>
      </c>
      <c r="I38" s="69" t="s">
        <v>313</v>
      </c>
      <c r="J38" s="69">
        <v>42916</v>
      </c>
      <c r="K38" s="40" t="str">
        <f t="shared" si="1"/>
        <v>SI</v>
      </c>
      <c r="L38" s="67" t="s">
        <v>268</v>
      </c>
      <c r="M38" s="68" t="s">
        <v>311</v>
      </c>
      <c r="N38" s="338"/>
      <c r="O38" s="339"/>
      <c r="P38" s="337"/>
      <c r="Q38" s="336"/>
      <c r="R38" s="232"/>
      <c r="S38" s="39"/>
      <c r="T38" s="39"/>
      <c r="U38" s="440"/>
      <c r="V38" s="39"/>
    </row>
    <row r="39" spans="1:166" s="28" customFormat="1" ht="36.75" customHeight="1" hidden="1" thickBot="1" thickTop="1">
      <c r="A39" s="525" t="str">
        <f>+'MAPA DE RIESGOS'!A32</f>
        <v>CA01117-P</v>
      </c>
      <c r="B39" s="527">
        <v>42790</v>
      </c>
      <c r="C39" s="529">
        <v>42821</v>
      </c>
      <c r="D39" s="531" t="str">
        <f>'MAPA DE RIESGOS'!B32</f>
        <v>GESTIÓN DE SERVICIOS DE SALUD</v>
      </c>
      <c r="E39" s="533" t="str">
        <f>'MAPA DE RIESGOS'!C32</f>
        <v>QUE NO SE CUENTE CON LOS LINEAMIENTOS DEL HACER DEL PROCESO  </v>
      </c>
      <c r="F39" s="531">
        <f>'MAPA DE RIESGOS'!D32</f>
        <v>3</v>
      </c>
      <c r="G39" s="531">
        <f>'MAPA DE RIESGOS'!E32</f>
        <v>3</v>
      </c>
      <c r="H39" s="245" t="s">
        <v>302</v>
      </c>
      <c r="I39" s="238">
        <v>42821</v>
      </c>
      <c r="J39" s="238">
        <v>42824</v>
      </c>
      <c r="K39" s="40" t="str">
        <f t="shared" si="1"/>
        <v>SI</v>
      </c>
      <c r="L39" s="246" t="s">
        <v>268</v>
      </c>
      <c r="M39" s="246" t="s">
        <v>301</v>
      </c>
      <c r="N39" s="340"/>
      <c r="O39" s="341"/>
      <c r="P39" s="342"/>
      <c r="Q39" s="343"/>
      <c r="R39" s="241"/>
      <c r="S39" s="242"/>
      <c r="T39" s="242"/>
      <c r="U39" s="243"/>
      <c r="V39" s="242"/>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row>
    <row r="40" spans="1:22" s="75" customFormat="1" ht="81" customHeight="1" thickBot="1" thickTop="1">
      <c r="A40" s="526"/>
      <c r="B40" s="528"/>
      <c r="C40" s="530"/>
      <c r="D40" s="532"/>
      <c r="E40" s="534"/>
      <c r="F40" s="532"/>
      <c r="G40" s="532"/>
      <c r="H40" s="173" t="s">
        <v>300</v>
      </c>
      <c r="I40" s="184">
        <v>42821</v>
      </c>
      <c r="J40" s="184">
        <v>42916</v>
      </c>
      <c r="K40" s="40" t="str">
        <f t="shared" si="1"/>
        <v>SI</v>
      </c>
      <c r="L40" s="67" t="s">
        <v>268</v>
      </c>
      <c r="M40" s="67" t="s">
        <v>303</v>
      </c>
      <c r="N40" s="338"/>
      <c r="O40" s="339"/>
      <c r="P40" s="337"/>
      <c r="Q40" s="336"/>
      <c r="R40" s="256"/>
      <c r="S40" s="39"/>
      <c r="T40" s="39"/>
      <c r="U40" s="440"/>
      <c r="V40" s="39"/>
    </row>
    <row r="41" spans="1:22" s="258" customFormat="1" ht="84" customHeight="1" thickBot="1" thickTop="1">
      <c r="A41" s="173" t="str">
        <f>'MAPA DE RIESGOS'!A33</f>
        <v>CI01717-P</v>
      </c>
      <c r="B41" s="275">
        <v>42895</v>
      </c>
      <c r="C41" s="275">
        <v>42935</v>
      </c>
      <c r="D41" s="173" t="str">
        <f>'MAPA DE RIESGOS'!B33</f>
        <v>SERVICIOS DE SALUD (SUBDIRECCION DE PRESTACIONES SOCIALES)</v>
      </c>
      <c r="E41" s="173" t="str">
        <f>'MAPA DE RIESGOS'!C33</f>
        <v>QUE NO  SE DE CUMPLIMIENTO A LAS ACTIVIDADES DE TRAMITES (DESACATO Y SANCIÓN)  POR PARTE DE LOS ABOGADOS SUSTANCIADORES </v>
      </c>
      <c r="F41" s="173">
        <f>'MAPA DE RIESGOS'!D33</f>
        <v>4</v>
      </c>
      <c r="G41" s="173">
        <f>'MAPA DE RIESGOS'!E33</f>
        <v>4</v>
      </c>
      <c r="H41" s="173" t="s">
        <v>394</v>
      </c>
      <c r="I41" s="275">
        <v>42946</v>
      </c>
      <c r="J41" s="276">
        <v>43038</v>
      </c>
      <c r="K41" s="40"/>
      <c r="L41" s="67" t="s">
        <v>406</v>
      </c>
      <c r="M41" s="67" t="s">
        <v>395</v>
      </c>
      <c r="N41" s="338"/>
      <c r="O41" s="339"/>
      <c r="P41" s="337"/>
      <c r="Q41" s="336"/>
      <c r="R41" s="233"/>
      <c r="S41" s="39"/>
      <c r="T41" s="39"/>
      <c r="U41" s="440"/>
      <c r="V41" s="39"/>
    </row>
    <row r="42" spans="1:22" s="258" customFormat="1" ht="79.5" customHeight="1" thickBot="1" thickTop="1">
      <c r="A42" s="173" t="str">
        <f>'MAPA DE RIESGOS'!A34</f>
        <v>CI01817-P</v>
      </c>
      <c r="B42" s="275">
        <v>42895</v>
      </c>
      <c r="C42" s="275">
        <v>42935</v>
      </c>
      <c r="D42" s="173" t="str">
        <f>'MAPA DE RIESGOS'!B34</f>
        <v>SERVICIOS DE SALUD (SUBDIRECCION DE PRESTACIONES SOCIALES)</v>
      </c>
      <c r="E42" s="173" t="str">
        <f>'MAPA DE RIESGOS'!C34</f>
        <v>QUE LA INFORMACIÓN DIRIGIDA AL SUBDIRECTOR NO SEA ALLEGADA </v>
      </c>
      <c r="F42" s="173">
        <f>'MAPA DE RIESGOS'!D34</f>
        <v>3</v>
      </c>
      <c r="G42" s="173">
        <f>'MAPA DE RIESGOS'!E34</f>
        <v>3</v>
      </c>
      <c r="H42" s="173" t="s">
        <v>407</v>
      </c>
      <c r="I42" s="275">
        <v>42946</v>
      </c>
      <c r="J42" s="276">
        <v>43038</v>
      </c>
      <c r="K42" s="40"/>
      <c r="L42" s="67" t="s">
        <v>406</v>
      </c>
      <c r="M42" s="67" t="s">
        <v>146</v>
      </c>
      <c r="N42" s="338"/>
      <c r="O42" s="339"/>
      <c r="P42" s="337"/>
      <c r="Q42" s="336"/>
      <c r="R42" s="233"/>
      <c r="S42" s="39"/>
      <c r="T42" s="39"/>
      <c r="U42" s="440"/>
      <c r="V42" s="39"/>
    </row>
    <row r="43" spans="1:166" s="148" customFormat="1" ht="125.25" customHeight="1" thickBot="1" thickTop="1">
      <c r="A43" s="66" t="str">
        <f>+'MAPA DE RIESGOS'!A35</f>
        <v>CA05413-P</v>
      </c>
      <c r="B43" s="149">
        <v>41599</v>
      </c>
      <c r="C43" s="442">
        <v>42048</v>
      </c>
      <c r="D43" s="251" t="str">
        <f>'MAPA DE RIESGOS'!B35</f>
        <v>GESTION DE RECURSOS FINANCIEROS</v>
      </c>
      <c r="E43" s="251" t="str">
        <f>'MAPA DE RIESGOS'!C35</f>
        <v>QUE LA DOCUMENTACION DEL PROCESO NO SE RECUPERE CON OPORTUNIDAD</v>
      </c>
      <c r="F43" s="251">
        <f>'MAPA DE RIESGOS'!D35</f>
        <v>3</v>
      </c>
      <c r="G43" s="84">
        <f>'MAPA DE RIESGOS'!E35</f>
        <v>2</v>
      </c>
      <c r="H43" s="76" t="s">
        <v>193</v>
      </c>
      <c r="I43" s="57">
        <v>42048</v>
      </c>
      <c r="J43" s="57">
        <v>42277</v>
      </c>
      <c r="K43" s="57" t="str">
        <f>IF(P43=100%,("T"),(IF(P43=0%,("SI"),("P"))))</f>
        <v>SI</v>
      </c>
      <c r="L43" s="76" t="s">
        <v>135</v>
      </c>
      <c r="M43" s="56" t="s">
        <v>136</v>
      </c>
      <c r="N43" s="373"/>
      <c r="O43" s="371"/>
      <c r="P43" s="372"/>
      <c r="Q43" s="376"/>
      <c r="R43" s="234"/>
      <c r="S43" s="259"/>
      <c r="T43" s="259"/>
      <c r="U43" s="442"/>
      <c r="V43" s="259"/>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c r="DM43" s="255"/>
      <c r="DN43" s="255"/>
      <c r="DO43" s="255"/>
      <c r="DP43" s="255"/>
      <c r="DQ43" s="255"/>
      <c r="DR43" s="255"/>
      <c r="DS43" s="255"/>
      <c r="DT43" s="255"/>
      <c r="DU43" s="255"/>
      <c r="DV43" s="255"/>
      <c r="DW43" s="255"/>
      <c r="DX43" s="255"/>
      <c r="DY43" s="255"/>
      <c r="DZ43" s="255"/>
      <c r="EA43" s="255"/>
      <c r="EB43" s="255"/>
      <c r="EC43" s="255"/>
      <c r="ED43" s="255"/>
      <c r="EE43" s="255"/>
      <c r="EF43" s="255"/>
      <c r="EG43" s="255"/>
      <c r="EH43" s="255"/>
      <c r="EI43" s="255"/>
      <c r="EJ43" s="255"/>
      <c r="EK43" s="255"/>
      <c r="EL43" s="255"/>
      <c r="EM43" s="255"/>
      <c r="EN43" s="255"/>
      <c r="EO43" s="255"/>
      <c r="EP43" s="255"/>
      <c r="EQ43" s="255"/>
      <c r="ER43" s="255"/>
      <c r="ES43" s="255"/>
      <c r="ET43" s="255"/>
      <c r="EU43" s="255"/>
      <c r="EV43" s="255"/>
      <c r="EW43" s="255"/>
      <c r="EX43" s="255"/>
      <c r="EY43" s="255"/>
      <c r="EZ43" s="255"/>
      <c r="FA43" s="255"/>
      <c r="FB43" s="255"/>
      <c r="FC43" s="255"/>
      <c r="FD43" s="255"/>
      <c r="FE43" s="255"/>
      <c r="FF43" s="255"/>
      <c r="FG43" s="255"/>
      <c r="FH43" s="255"/>
      <c r="FI43" s="255"/>
      <c r="FJ43" s="255"/>
    </row>
    <row r="44" spans="1:166" s="110" customFormat="1" ht="66.75" customHeight="1" thickBot="1" thickTop="1">
      <c r="A44" s="325"/>
      <c r="B44" s="323"/>
      <c r="C44" s="324"/>
      <c r="D44" s="321"/>
      <c r="E44" s="321"/>
      <c r="F44" s="321"/>
      <c r="G44" s="321"/>
      <c r="H44" s="76" t="s">
        <v>314</v>
      </c>
      <c r="I44" s="57">
        <v>42823</v>
      </c>
      <c r="J44" s="57">
        <v>42916</v>
      </c>
      <c r="K44" s="261" t="str">
        <f>IF(P44=100%,("T"),(IF(P44=0%,("SI"),("P"))))</f>
        <v>SI</v>
      </c>
      <c r="L44" s="76" t="s">
        <v>147</v>
      </c>
      <c r="M44" s="56" t="s">
        <v>173</v>
      </c>
      <c r="N44" s="373"/>
      <c r="O44" s="371"/>
      <c r="P44" s="372"/>
      <c r="Q44" s="376"/>
      <c r="R44" s="234"/>
      <c r="S44" s="259"/>
      <c r="T44" s="259"/>
      <c r="U44" s="442"/>
      <c r="V44" s="259"/>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row>
    <row r="45" spans="1:166" s="110" customFormat="1" ht="66.75" customHeight="1" thickBot="1" thickTop="1">
      <c r="A45" s="249" t="str">
        <f>+'MAPA DE RIESGOS'!A36</f>
        <v>CI01117-P</v>
      </c>
      <c r="B45" s="249">
        <v>42874</v>
      </c>
      <c r="C45" s="250">
        <v>42909</v>
      </c>
      <c r="D45" s="250" t="str">
        <f>'MAPA DE RIESGOS'!B36</f>
        <v>GESTION DE RECURSOS FINANCIEROS (CONTABILIDAD) </v>
      </c>
      <c r="E45" s="250" t="str">
        <f>'MAPA DE RIESGOS'!C36</f>
        <v>QUE NO SE CUENTE CON EL DOCUMENTO FUENTE DE LA ENTIDAD BANCARIA QUE DA EVIDENCIA DE LA CONCILIACIÓN (EXTRACTO BANCARIO)  </v>
      </c>
      <c r="F45" s="251">
        <f>'MAPA DE RIESGOS'!D36</f>
        <v>3</v>
      </c>
      <c r="G45" s="251">
        <f>'MAPA DE RIESGOS'!E36</f>
        <v>2</v>
      </c>
      <c r="H45" s="193" t="s">
        <v>365</v>
      </c>
      <c r="I45" s="57">
        <v>42917</v>
      </c>
      <c r="J45" s="57">
        <v>42978</v>
      </c>
      <c r="K45" s="261" t="str">
        <f>IF(P45=100%,("T"),(IF(P45=0%,("SI"),("P"))))</f>
        <v>SI</v>
      </c>
      <c r="L45" s="193" t="s">
        <v>366</v>
      </c>
      <c r="M45" s="56" t="s">
        <v>367</v>
      </c>
      <c r="N45" s="371"/>
      <c r="O45" s="371"/>
      <c r="P45" s="372"/>
      <c r="Q45" s="376"/>
      <c r="R45" s="286"/>
      <c r="S45" s="259"/>
      <c r="T45" s="259"/>
      <c r="U45" s="442"/>
      <c r="V45" s="259"/>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row>
    <row r="46" spans="1:166" s="110" customFormat="1" ht="66.75" customHeight="1" thickBot="1" thickTop="1">
      <c r="A46" s="249" t="str">
        <f>+'MAPA DE RIESGOS'!A37</f>
        <v>CI01217-P</v>
      </c>
      <c r="B46" s="252">
        <v>42874</v>
      </c>
      <c r="C46" s="253">
        <v>42909</v>
      </c>
      <c r="D46" s="250" t="str">
        <f>'MAPA DE RIESGOS'!B37</f>
        <v>GESTION DE RECURSOS FINANCIEROS (CONTABILIDAD) </v>
      </c>
      <c r="E46" s="250" t="str">
        <f>'MAPA DE RIESGOS'!C37</f>
        <v>INCUMPLIMIENTO DEL INSTRUCTIVO ESTABLECIDO PARA EL MANEJO DEL ARCHIVO DE GESTIÓN  </v>
      </c>
      <c r="F46" s="251">
        <f>'MAPA DE RIESGOS'!D37</f>
        <v>3</v>
      </c>
      <c r="G46" s="251">
        <f>'MAPA DE RIESGOS'!E37</f>
        <v>2</v>
      </c>
      <c r="H46" s="193" t="s">
        <v>372</v>
      </c>
      <c r="I46" s="57">
        <v>42917</v>
      </c>
      <c r="J46" s="57">
        <v>42947</v>
      </c>
      <c r="K46" s="261" t="str">
        <f>IF(P46=100%,("T"),(IF(P46=0%,("SI"),("P"))))</f>
        <v>SI</v>
      </c>
      <c r="L46" s="193" t="s">
        <v>373</v>
      </c>
      <c r="M46" s="56" t="s">
        <v>93</v>
      </c>
      <c r="N46" s="373"/>
      <c r="O46" s="371"/>
      <c r="P46" s="372"/>
      <c r="Q46" s="376"/>
      <c r="R46" s="234"/>
      <c r="S46" s="259"/>
      <c r="T46" s="259"/>
      <c r="U46" s="442"/>
      <c r="V46" s="259"/>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row>
    <row r="47" spans="1:166" s="78" customFormat="1" ht="71.25" customHeight="1" thickBot="1" thickTop="1">
      <c r="A47" s="65" t="str">
        <f>+'MAPA DE RIESGOS'!A38</f>
        <v>CA00115-P</v>
      </c>
      <c r="B47" s="83">
        <v>42046</v>
      </c>
      <c r="C47" s="83">
        <v>42067</v>
      </c>
      <c r="D47" s="71" t="str">
        <f>'MAPA DE RIESGOS'!B38</f>
        <v>GESTION DE SERVICIOS ADMINISTRATIVOS</v>
      </c>
      <c r="E47" s="71" t="str">
        <f>'MAPA DE RIESGOS'!C38</f>
        <v>QUE NO SE TOMEN LAS ACCIONES DE MEJORA EN EL CUMPLIMIENTO DEL OBJETIVO DEL PROCESO </v>
      </c>
      <c r="F47" s="71">
        <f>'MAPA DE RIESGOS'!D38</f>
        <v>3</v>
      </c>
      <c r="G47" s="71">
        <f>'MAPA DE RIESGOS'!E38</f>
        <v>3</v>
      </c>
      <c r="H47" s="81" t="s">
        <v>149</v>
      </c>
      <c r="I47" s="62">
        <v>42067</v>
      </c>
      <c r="J47" s="62">
        <v>42139</v>
      </c>
      <c r="K47" s="62" t="str">
        <f aca="true" t="shared" si="2" ref="K47:K54">IF(P47=100%,("T"),(IF(P47=0%,("SI"),("P"))))</f>
        <v>SI</v>
      </c>
      <c r="L47" s="81" t="s">
        <v>129</v>
      </c>
      <c r="M47" s="153" t="s">
        <v>173</v>
      </c>
      <c r="N47" s="378"/>
      <c r="O47" s="378"/>
      <c r="P47" s="377"/>
      <c r="Q47" s="378"/>
      <c r="R47" s="235"/>
      <c r="S47" s="83"/>
      <c r="T47" s="83"/>
      <c r="U47" s="443"/>
      <c r="V47" s="81"/>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row>
    <row r="48" spans="1:166" s="78" customFormat="1" ht="68.25" customHeight="1" thickBot="1" thickTop="1">
      <c r="A48" s="65" t="str">
        <f>+'MAPA DE RIESGOS'!A39</f>
        <v>CI04015-P</v>
      </c>
      <c r="B48" s="70">
        <v>42304</v>
      </c>
      <c r="C48" s="70">
        <v>42331</v>
      </c>
      <c r="D48" s="71" t="str">
        <f>'MAPA DE RIESGOS'!B39</f>
        <v>GESTION DE SERVICIOS ADMINISTRATIVOS (CALI)</v>
      </c>
      <c r="E48" s="71" t="str">
        <f>'MAPA DE RIESGOS'!C39</f>
        <v>Demora en los tramites y peticiones de los clientes externos</v>
      </c>
      <c r="F48" s="71">
        <f>'MAPA DE RIESGOS'!D39</f>
        <v>3</v>
      </c>
      <c r="G48" s="71">
        <f>'MAPA DE RIESGOS'!E39</f>
        <v>3</v>
      </c>
      <c r="H48" s="174" t="s">
        <v>218</v>
      </c>
      <c r="I48" s="62">
        <v>42331</v>
      </c>
      <c r="J48" s="62">
        <v>42460</v>
      </c>
      <c r="K48" s="62" t="str">
        <f t="shared" si="2"/>
        <v>SI</v>
      </c>
      <c r="L48" s="81" t="s">
        <v>129</v>
      </c>
      <c r="M48" s="153" t="s">
        <v>223</v>
      </c>
      <c r="N48" s="378"/>
      <c r="O48" s="378"/>
      <c r="P48" s="377"/>
      <c r="Q48" s="378"/>
      <c r="R48" s="235"/>
      <c r="S48" s="83"/>
      <c r="T48" s="83"/>
      <c r="U48" s="443"/>
      <c r="V48" s="81"/>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row>
    <row r="49" spans="1:166" s="78" customFormat="1" ht="63" customHeight="1" thickBot="1" thickTop="1">
      <c r="A49" s="65" t="str">
        <f>+'MAPA DE RIESGOS'!A40</f>
        <v>CI03915-P</v>
      </c>
      <c r="B49" s="70">
        <v>42304</v>
      </c>
      <c r="C49" s="70">
        <v>42331</v>
      </c>
      <c r="D49" s="71" t="str">
        <f>'MAPA DE RIESGOS'!B40</f>
        <v>GESTION DE SERVICIOS ADMINISTRATIVOS (BUENAVENTURA) </v>
      </c>
      <c r="E49" s="71" t="str">
        <f>'MAPA DE RIESGOS'!C40</f>
        <v>PERDIDA DE INFORMACION, MANO DE OBRA, DAÑOS EN LOS EQUIPOS ELECTRICOS EN LA OFICINA DE BUENAVENTURA</v>
      </c>
      <c r="F49" s="71">
        <f>'MAPA DE RIESGOS'!D40</f>
        <v>3</v>
      </c>
      <c r="G49" s="71">
        <f>'MAPA DE RIESGOS'!E40</f>
        <v>2</v>
      </c>
      <c r="H49" s="81" t="s">
        <v>222</v>
      </c>
      <c r="I49" s="62">
        <v>42331</v>
      </c>
      <c r="J49" s="62">
        <v>42460</v>
      </c>
      <c r="K49" s="62" t="str">
        <f t="shared" si="2"/>
        <v>SI</v>
      </c>
      <c r="L49" s="81" t="s">
        <v>129</v>
      </c>
      <c r="M49" s="153" t="s">
        <v>223</v>
      </c>
      <c r="N49" s="378"/>
      <c r="O49" s="378"/>
      <c r="P49" s="377"/>
      <c r="Q49" s="378"/>
      <c r="R49" s="235"/>
      <c r="S49" s="83"/>
      <c r="T49" s="83"/>
      <c r="U49" s="443"/>
      <c r="V49" s="81"/>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row>
    <row r="50" spans="1:166" s="78" customFormat="1" ht="69" customHeight="1" thickBot="1" thickTop="1">
      <c r="A50" s="65" t="str">
        <f>+'MAPA DE RIESGOS'!A41</f>
        <v>CA1917-P</v>
      </c>
      <c r="B50" s="70">
        <v>43031</v>
      </c>
      <c r="C50" s="70">
        <v>43083</v>
      </c>
      <c r="D50" s="71" t="str">
        <f>'MAPA DE RIESGOS'!B41</f>
        <v>GESTION DE SERVICIOS ADMINISTRATIVOS</v>
      </c>
      <c r="E50" s="71" t="str">
        <f>'MAPA DE RIESGOS'!C41</f>
        <v>PERDIDA DE LOS BIENES DE LA ENTIDAD </v>
      </c>
      <c r="F50" s="71">
        <f>'MAPA DE RIESGOS'!D41</f>
        <v>3</v>
      </c>
      <c r="G50" s="71">
        <f>'MAPA DE RIESGOS'!E41</f>
        <v>4</v>
      </c>
      <c r="H50" s="81" t="s">
        <v>473</v>
      </c>
      <c r="I50" s="62">
        <v>43101</v>
      </c>
      <c r="J50" s="62">
        <v>43189</v>
      </c>
      <c r="K50" s="62"/>
      <c r="L50" s="81" t="s">
        <v>129</v>
      </c>
      <c r="M50" s="153" t="s">
        <v>474</v>
      </c>
      <c r="N50" s="379"/>
      <c r="O50" s="379"/>
      <c r="P50" s="377"/>
      <c r="Q50" s="379"/>
      <c r="R50" s="235"/>
      <c r="S50" s="83"/>
      <c r="T50" s="83"/>
      <c r="U50" s="443"/>
      <c r="V50" s="81"/>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258"/>
      <c r="CD50" s="258"/>
      <c r="CE50" s="258"/>
      <c r="CF50" s="258"/>
      <c r="CG50" s="258"/>
      <c r="CH50" s="258"/>
      <c r="CI50" s="258"/>
      <c r="CJ50" s="258"/>
      <c r="CK50" s="258"/>
      <c r="CL50" s="258"/>
      <c r="CM50" s="258"/>
      <c r="CN50" s="258"/>
      <c r="CO50" s="258"/>
      <c r="CP50" s="258"/>
      <c r="CQ50" s="258"/>
      <c r="CR50" s="258"/>
      <c r="CS50" s="258"/>
      <c r="CT50" s="258"/>
      <c r="CU50" s="258"/>
      <c r="CV50" s="258"/>
      <c r="CW50" s="258"/>
      <c r="CX50" s="258"/>
      <c r="CY50" s="258"/>
      <c r="CZ50" s="258"/>
      <c r="DA50" s="258"/>
      <c r="DB50" s="258"/>
      <c r="DC50" s="258"/>
      <c r="DD50" s="258"/>
      <c r="DE50" s="258"/>
      <c r="DF50" s="258"/>
      <c r="DG50" s="258"/>
      <c r="DH50" s="258"/>
      <c r="DI50" s="258"/>
      <c r="DJ50" s="258"/>
      <c r="DK50" s="258"/>
      <c r="DL50" s="258"/>
      <c r="DM50" s="258"/>
      <c r="DN50" s="258"/>
      <c r="DO50" s="258"/>
      <c r="DP50" s="258"/>
      <c r="DQ50" s="258"/>
      <c r="DR50" s="258"/>
      <c r="DS50" s="258"/>
      <c r="DT50" s="258"/>
      <c r="DU50" s="258"/>
      <c r="DV50" s="258"/>
      <c r="DW50" s="258"/>
      <c r="DX50" s="258"/>
      <c r="DY50" s="258"/>
      <c r="DZ50" s="258"/>
      <c r="EA50" s="258"/>
      <c r="EB50" s="258"/>
      <c r="EC50" s="258"/>
      <c r="ED50" s="258"/>
      <c r="EE50" s="258"/>
      <c r="EF50" s="258"/>
      <c r="EG50" s="258"/>
      <c r="EH50" s="258"/>
      <c r="EI50" s="258"/>
      <c r="EJ50" s="258"/>
      <c r="EK50" s="258"/>
      <c r="EL50" s="258"/>
      <c r="EM50" s="258"/>
      <c r="EN50" s="258"/>
      <c r="EO50" s="258"/>
      <c r="EP50" s="258"/>
      <c r="EQ50" s="258"/>
      <c r="ER50" s="258"/>
      <c r="ES50" s="258"/>
      <c r="ET50" s="258"/>
      <c r="EU50" s="258"/>
      <c r="EV50" s="258"/>
      <c r="EW50" s="258"/>
      <c r="EX50" s="258"/>
      <c r="EY50" s="258"/>
      <c r="EZ50" s="258"/>
      <c r="FA50" s="258"/>
      <c r="FB50" s="258"/>
      <c r="FC50" s="258"/>
      <c r="FD50" s="258"/>
      <c r="FE50" s="258"/>
      <c r="FF50" s="258"/>
      <c r="FG50" s="258"/>
      <c r="FH50" s="258"/>
      <c r="FI50" s="258"/>
      <c r="FJ50" s="258"/>
    </row>
    <row r="51" spans="1:166" s="13" customFormat="1" ht="76.5" customHeight="1" thickBot="1" thickTop="1">
      <c r="A51" s="72" t="str">
        <f>+'MAPA DE RIESGOS'!A42</f>
        <v>CA00915-P</v>
      </c>
      <c r="B51" s="47">
        <v>42048</v>
      </c>
      <c r="C51" s="48">
        <v>42067</v>
      </c>
      <c r="D51" s="49" t="str">
        <f>'MAPA DE RIESGOS'!B42</f>
        <v>GESTION DE BIENES TRANSFERIDOS</v>
      </c>
      <c r="E51" s="49" t="str">
        <f>'MAPA DE RIESGOS'!C42</f>
        <v>POSIBLE INCUMPLIMIENTO DE LA NORMATIVIDAD NTCGP 1000:2009 NUMERAL 4,2,4 (CONTROL DE REGISTROS) </v>
      </c>
      <c r="F51" s="49">
        <f>'MAPA DE RIESGOS'!D42</f>
        <v>3</v>
      </c>
      <c r="G51" s="49">
        <f>'MAPA DE RIESGOS'!E42</f>
        <v>3</v>
      </c>
      <c r="H51" s="49" t="s">
        <v>161</v>
      </c>
      <c r="I51" s="51">
        <v>42095</v>
      </c>
      <c r="J51" s="51">
        <v>42369</v>
      </c>
      <c r="K51" s="51" t="str">
        <f t="shared" si="2"/>
        <v>SI</v>
      </c>
      <c r="L51" s="49" t="s">
        <v>177</v>
      </c>
      <c r="M51" s="50" t="s">
        <v>175</v>
      </c>
      <c r="N51" s="381"/>
      <c r="O51" s="383"/>
      <c r="P51" s="384"/>
      <c r="Q51" s="385"/>
      <c r="R51" s="236"/>
      <c r="S51" s="48"/>
      <c r="T51" s="48"/>
      <c r="U51" s="48"/>
      <c r="V51" s="48"/>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row>
    <row r="52" spans="1:166" s="13" customFormat="1" ht="87" customHeight="1" thickBot="1" thickTop="1">
      <c r="A52" s="72" t="str">
        <f>+'MAPA DE RIESGOS'!A43</f>
        <v>CA01015-P</v>
      </c>
      <c r="B52" s="47">
        <v>42048</v>
      </c>
      <c r="C52" s="48">
        <v>42067</v>
      </c>
      <c r="D52" s="49" t="str">
        <f>'MAPA DE RIESGOS'!B43</f>
        <v>GESTION DE BIENES TRANSFERIDOS</v>
      </c>
      <c r="E52" s="49" t="str">
        <f>'MAPA DE RIESGOS'!C43</f>
        <v>POSIBLE INCUMPLIMIENTO DE LA NORMATIVIDAD NTCGP 1000: 2009 4,2,3 (CONTROL DE DOCUMENTOS) </v>
      </c>
      <c r="F52" s="49">
        <f>'MAPA DE RIESGOS'!D43</f>
        <v>3</v>
      </c>
      <c r="G52" s="49">
        <f>'MAPA DE RIESGOS'!E43</f>
        <v>3</v>
      </c>
      <c r="H52" s="49" t="s">
        <v>162</v>
      </c>
      <c r="I52" s="51">
        <v>42067</v>
      </c>
      <c r="J52" s="51">
        <v>42185</v>
      </c>
      <c r="K52" s="51" t="str">
        <f t="shared" si="2"/>
        <v>SI</v>
      </c>
      <c r="L52" s="49" t="s">
        <v>177</v>
      </c>
      <c r="M52" s="50" t="s">
        <v>176</v>
      </c>
      <c r="N52" s="382"/>
      <c r="O52" s="382"/>
      <c r="P52" s="384"/>
      <c r="Q52" s="386"/>
      <c r="R52" s="237"/>
      <c r="S52" s="48"/>
      <c r="T52" s="48"/>
      <c r="U52" s="48"/>
      <c r="V52" s="48"/>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row>
    <row r="53" spans="1:166" s="13" customFormat="1" ht="70.5" customHeight="1" thickBot="1" thickTop="1">
      <c r="A53" s="72" t="str">
        <f>+'MAPA DE RIESGOS'!A44</f>
        <v>CA01315-P</v>
      </c>
      <c r="B53" s="47">
        <v>42048</v>
      </c>
      <c r="C53" s="48">
        <v>42067</v>
      </c>
      <c r="D53" s="49" t="str">
        <f>'MAPA DE RIESGOS'!B44</f>
        <v>GESTION DE BIENES TRANSFERIDOS</v>
      </c>
      <c r="E53" s="49" t="str">
        <f>'MAPA DE RIESGOS'!C44</f>
        <v>QUE NO SE TOMEN LAS ACCIONES DE MEJORA EN EL CUMPLIMIENTO DEL OBJETIVO DEL PROCESO </v>
      </c>
      <c r="F53" s="49">
        <f>'MAPA DE RIESGOS'!D44</f>
        <v>3</v>
      </c>
      <c r="G53" s="49">
        <f>'MAPA DE RIESGOS'!E44</f>
        <v>2</v>
      </c>
      <c r="H53" s="49" t="s">
        <v>149</v>
      </c>
      <c r="I53" s="51">
        <v>42067</v>
      </c>
      <c r="J53" s="51">
        <v>42139</v>
      </c>
      <c r="K53" s="51" t="str">
        <f t="shared" si="2"/>
        <v>SI</v>
      </c>
      <c r="L53" s="49" t="s">
        <v>177</v>
      </c>
      <c r="M53" s="50" t="s">
        <v>112</v>
      </c>
      <c r="N53" s="382"/>
      <c r="O53" s="382"/>
      <c r="P53" s="384"/>
      <c r="Q53" s="386"/>
      <c r="R53" s="236"/>
      <c r="S53" s="48"/>
      <c r="T53" s="48"/>
      <c r="U53" s="48"/>
      <c r="V53" s="48"/>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row>
    <row r="54" spans="1:22" s="75" customFormat="1" ht="84" customHeight="1" thickBot="1" thickTop="1">
      <c r="A54" s="72" t="str">
        <f>+'MAPA DE RIESGOS'!A45</f>
        <v>CA01817-P</v>
      </c>
      <c r="B54" s="188">
        <v>42801</v>
      </c>
      <c r="C54" s="189">
        <v>42821</v>
      </c>
      <c r="D54" s="49" t="str">
        <f>'MAPA DE RIESGOS'!B45</f>
        <v>GESTION DE BIENES TRANSFERIDOS</v>
      </c>
      <c r="E54" s="49" t="str">
        <f>'MAPA DE RIESGOS'!C45</f>
        <v>QUE NO SE DE UN CORRECTO FUNCIONAMIENTO DEL SISTEMA DE GESTIÓN </v>
      </c>
      <c r="F54" s="49">
        <f>'MAPA DE RIESGOS'!D45</f>
        <v>3</v>
      </c>
      <c r="G54" s="49">
        <f>'MAPA DE RIESGOS'!E45</f>
        <v>3</v>
      </c>
      <c r="H54" s="49" t="s">
        <v>308</v>
      </c>
      <c r="I54" s="51">
        <v>42824</v>
      </c>
      <c r="J54" s="51">
        <v>43008</v>
      </c>
      <c r="K54" s="51" t="str">
        <f t="shared" si="2"/>
        <v>SI</v>
      </c>
      <c r="L54" s="49" t="s">
        <v>177</v>
      </c>
      <c r="M54" s="50" t="s">
        <v>112</v>
      </c>
      <c r="N54" s="382"/>
      <c r="O54" s="382"/>
      <c r="P54" s="384"/>
      <c r="Q54" s="386"/>
      <c r="R54" s="237"/>
      <c r="S54" s="48"/>
      <c r="T54" s="48"/>
      <c r="U54" s="48"/>
      <c r="V54" s="48"/>
    </row>
    <row r="55" spans="1:22" s="258" customFormat="1" ht="70.5" customHeight="1" thickBot="1" thickTop="1">
      <c r="A55" s="326" t="str">
        <f>+'MAPA DE RIESGOS'!A46</f>
        <v>CI02117-P</v>
      </c>
      <c r="B55" s="351">
        <v>42907</v>
      </c>
      <c r="C55" s="351">
        <v>42991</v>
      </c>
      <c r="D55" s="327" t="str">
        <f>'MAPA DE RIESGOS'!B46</f>
        <v>GESTION DE PRESTACIONES ECONOMICAS</v>
      </c>
      <c r="E55" s="327" t="str">
        <f>'MAPA DE RIESGOS'!C46</f>
        <v>QUE NO SE ESTABLEZCAN LOS RIESGOS INHERENTES AL PROCESO </v>
      </c>
      <c r="F55" s="327">
        <f>'MAPA DE RIESGOS'!D46</f>
        <v>3</v>
      </c>
      <c r="G55" s="327">
        <f>'MAPA DE RIESGOS'!E46</f>
        <v>2</v>
      </c>
      <c r="H55" s="327" t="s">
        <v>475</v>
      </c>
      <c r="I55" s="352">
        <v>43008</v>
      </c>
      <c r="J55" s="352">
        <v>42990</v>
      </c>
      <c r="K55" s="352" t="s">
        <v>476</v>
      </c>
      <c r="L55" s="352" t="s">
        <v>477</v>
      </c>
      <c r="M55" s="353" t="s">
        <v>146</v>
      </c>
      <c r="N55" s="346"/>
      <c r="O55" s="347"/>
      <c r="P55" s="348"/>
      <c r="Q55" s="349"/>
      <c r="R55" s="328"/>
      <c r="S55" s="329"/>
      <c r="T55" s="329"/>
      <c r="U55" s="329"/>
      <c r="V55" s="329"/>
    </row>
    <row r="56" spans="1:166" s="110" customFormat="1" ht="123" customHeight="1" thickBot="1" thickTop="1">
      <c r="A56" s="433" t="str">
        <f>+'MAPA DE RIESGOS'!A47</f>
        <v>CI00717-P</v>
      </c>
      <c r="B56" s="438">
        <v>42815</v>
      </c>
      <c r="C56" s="438">
        <v>42843</v>
      </c>
      <c r="D56" s="437" t="str">
        <f>'MAPA DE RIESGOS'!B47</f>
        <v>ASISTENCIA JURIDICA </v>
      </c>
      <c r="E56" s="437" t="str">
        <f>'MAPA DE RIESGOS'!C47</f>
        <v>QUE NO SE PUEDA VERIFICAR LAS EVIDENCIAS EN LA AUDITORIA POR PARTE DE LA OFICINA DE  CONTROL INTRERNO Y CONLLEVE A UNA NO CONFORMIDAD DEL PROCESO ASISTENCIA JURIDICA </v>
      </c>
      <c r="F56" s="437">
        <f>'MAPA DE RIESGOS'!D47</f>
        <v>3</v>
      </c>
      <c r="G56" s="437">
        <f>'MAPA DE RIESGOS'!E47</f>
        <v>3</v>
      </c>
      <c r="H56" s="439" t="s">
        <v>478</v>
      </c>
      <c r="I56" s="451">
        <v>42843</v>
      </c>
      <c r="J56" s="451">
        <v>42916</v>
      </c>
      <c r="K56" s="446" t="s">
        <v>479</v>
      </c>
      <c r="L56" s="446" t="s">
        <v>319</v>
      </c>
      <c r="M56" s="447" t="s">
        <v>480</v>
      </c>
      <c r="N56" s="450"/>
      <c r="O56" s="450"/>
      <c r="P56" s="449"/>
      <c r="Q56" s="448"/>
      <c r="R56" s="434"/>
      <c r="S56" s="433"/>
      <c r="T56" s="433"/>
      <c r="U56" s="451"/>
      <c r="V56" s="433"/>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c r="EI56" s="258"/>
      <c r="EJ56" s="258"/>
      <c r="EK56" s="258"/>
      <c r="EL56" s="258"/>
      <c r="EM56" s="258"/>
      <c r="EN56" s="258"/>
      <c r="EO56" s="258"/>
      <c r="EP56" s="258"/>
      <c r="EQ56" s="258"/>
      <c r="ER56" s="258"/>
      <c r="ES56" s="258"/>
      <c r="ET56" s="258"/>
      <c r="EU56" s="258"/>
      <c r="EV56" s="258"/>
      <c r="EW56" s="258"/>
      <c r="EX56" s="258"/>
      <c r="EY56" s="258"/>
      <c r="EZ56" s="258"/>
      <c r="FA56" s="258"/>
      <c r="FB56" s="258"/>
      <c r="FC56" s="258"/>
      <c r="FD56" s="258"/>
      <c r="FE56" s="258"/>
      <c r="FF56" s="258"/>
      <c r="FG56" s="258"/>
      <c r="FH56" s="258"/>
      <c r="FI56" s="258"/>
      <c r="FJ56" s="258"/>
    </row>
    <row r="57" spans="1:166" s="110" customFormat="1" ht="93.75" customHeight="1" thickBot="1" thickTop="1">
      <c r="A57" s="297" t="str">
        <f>+'MAPA DE RIESGOS'!A48</f>
        <v>CA1217-P</v>
      </c>
      <c r="B57" s="307">
        <v>43033</v>
      </c>
      <c r="C57" s="307">
        <v>43081</v>
      </c>
      <c r="D57" s="297" t="str">
        <f>+'MAPA DE RIESGOS'!B48</f>
        <v>SEGUIMIENTO Y EVALUACION INDEPENDIENTE </v>
      </c>
      <c r="E57" s="297" t="str">
        <f>+'MAPA DE RIESGOS'!C48</f>
        <v>NO CUMPLIMIENTO DEL QUE HACER DEL PROCESO Y OFICINA DE CONTROL INTERNO  </v>
      </c>
      <c r="F57" s="297">
        <f>+'MAPA DE RIESGOS'!D48</f>
        <v>4</v>
      </c>
      <c r="G57" s="297">
        <f>+'MAPA DE RIESGOS'!E48</f>
        <v>4</v>
      </c>
      <c r="H57" s="297" t="s">
        <v>444</v>
      </c>
      <c r="I57" s="307">
        <v>43101</v>
      </c>
      <c r="J57" s="307">
        <v>43189</v>
      </c>
      <c r="K57" s="291"/>
      <c r="L57" s="291" t="s">
        <v>445</v>
      </c>
      <c r="M57" s="297" t="s">
        <v>303</v>
      </c>
      <c r="N57" s="355"/>
      <c r="O57" s="355"/>
      <c r="P57" s="356"/>
      <c r="Q57" s="354"/>
      <c r="R57" s="354"/>
      <c r="S57" s="355"/>
      <c r="T57" s="355"/>
      <c r="U57" s="307"/>
      <c r="V57" s="297"/>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8"/>
      <c r="BT57" s="258"/>
      <c r="BU57" s="258"/>
      <c r="BV57" s="258"/>
      <c r="BW57" s="258"/>
      <c r="BX57" s="258"/>
      <c r="BY57" s="258"/>
      <c r="BZ57" s="258"/>
      <c r="CA57" s="258"/>
      <c r="CB57" s="258"/>
      <c r="CC57" s="258"/>
      <c r="CD57" s="258"/>
      <c r="CE57" s="258"/>
      <c r="CF57" s="258"/>
      <c r="CG57" s="258"/>
      <c r="CH57" s="258"/>
      <c r="CI57" s="258"/>
      <c r="CJ57" s="258"/>
      <c r="CK57" s="258"/>
      <c r="CL57" s="258"/>
      <c r="CM57" s="258"/>
      <c r="CN57" s="258"/>
      <c r="CO57" s="258"/>
      <c r="CP57" s="258"/>
      <c r="CQ57" s="258"/>
      <c r="CR57" s="258"/>
      <c r="CS57" s="258"/>
      <c r="CT57" s="258"/>
      <c r="CU57" s="258"/>
      <c r="CV57" s="258"/>
      <c r="CW57" s="258"/>
      <c r="CX57" s="258"/>
      <c r="CY57" s="258"/>
      <c r="CZ57" s="258"/>
      <c r="DA57" s="258"/>
      <c r="DB57" s="258"/>
      <c r="DC57" s="258"/>
      <c r="DD57" s="258"/>
      <c r="DE57" s="258"/>
      <c r="DF57" s="258"/>
      <c r="DG57" s="258"/>
      <c r="DH57" s="258"/>
      <c r="DI57" s="258"/>
      <c r="DJ57" s="258"/>
      <c r="DK57" s="258"/>
      <c r="DL57" s="258"/>
      <c r="DM57" s="258"/>
      <c r="DN57" s="258"/>
      <c r="DO57" s="258"/>
      <c r="DP57" s="258"/>
      <c r="DQ57" s="258"/>
      <c r="DR57" s="258"/>
      <c r="DS57" s="258"/>
      <c r="DT57" s="258"/>
      <c r="DU57" s="258"/>
      <c r="DV57" s="258"/>
      <c r="DW57" s="258"/>
      <c r="DX57" s="258"/>
      <c r="DY57" s="258"/>
      <c r="DZ57" s="258"/>
      <c r="EA57" s="258"/>
      <c r="EB57" s="258"/>
      <c r="EC57" s="258"/>
      <c r="ED57" s="258"/>
      <c r="EE57" s="258"/>
      <c r="EF57" s="258"/>
      <c r="EG57" s="258"/>
      <c r="EH57" s="258"/>
      <c r="EI57" s="258"/>
      <c r="EJ57" s="258"/>
      <c r="EK57" s="258"/>
      <c r="EL57" s="258"/>
      <c r="EM57" s="258"/>
      <c r="EN57" s="258"/>
      <c r="EO57" s="258"/>
      <c r="EP57" s="258"/>
      <c r="EQ57" s="258"/>
      <c r="ER57" s="258"/>
      <c r="ES57" s="258"/>
      <c r="ET57" s="258"/>
      <c r="EU57" s="258"/>
      <c r="EV57" s="258"/>
      <c r="EW57" s="258"/>
      <c r="EX57" s="258"/>
      <c r="EY57" s="258"/>
      <c r="EZ57" s="258"/>
      <c r="FA57" s="258"/>
      <c r="FB57" s="258"/>
      <c r="FC57" s="258"/>
      <c r="FD57" s="258"/>
      <c r="FE57" s="258"/>
      <c r="FF57" s="258"/>
      <c r="FG57" s="258"/>
      <c r="FH57" s="258"/>
      <c r="FI57" s="258"/>
      <c r="FJ57" s="258"/>
    </row>
    <row r="58" spans="1:166" s="110" customFormat="1" ht="93.75" customHeight="1" thickBot="1" thickTop="1">
      <c r="A58" s="297" t="str">
        <f>+'MAPA DE RIESGOS'!A49</f>
        <v>CA1417-P</v>
      </c>
      <c r="B58" s="307">
        <v>43033</v>
      </c>
      <c r="C58" s="307">
        <v>43081</v>
      </c>
      <c r="D58" s="297" t="str">
        <f>+'MAPA DE RIESGOS'!B49</f>
        <v>SEGUIMIENTO Y EVALUACION INDEPENDIENTE </v>
      </c>
      <c r="E58" s="297" t="str">
        <f>+'MAPA DE RIESGOS'!C49</f>
        <v>INCUMPLIMIENTO A LA NORMAS DE GESTIÓN DOCUMENTAL  </v>
      </c>
      <c r="F58" s="297">
        <f>+'MAPA DE RIESGOS'!D49</f>
        <v>3</v>
      </c>
      <c r="G58" s="297">
        <f>+'MAPA DE RIESGOS'!E49</f>
        <v>3</v>
      </c>
      <c r="H58" s="297" t="s">
        <v>450</v>
      </c>
      <c r="I58" s="307">
        <v>43101</v>
      </c>
      <c r="J58" s="307">
        <v>43189</v>
      </c>
      <c r="K58" s="291"/>
      <c r="L58" s="291" t="s">
        <v>445</v>
      </c>
      <c r="M58" s="297" t="s">
        <v>451</v>
      </c>
      <c r="N58" s="355"/>
      <c r="O58" s="355"/>
      <c r="P58" s="356"/>
      <c r="Q58" s="354"/>
      <c r="R58" s="354"/>
      <c r="S58" s="355"/>
      <c r="T58" s="355"/>
      <c r="U58" s="307"/>
      <c r="V58" s="355"/>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58"/>
      <c r="BZ58" s="258"/>
      <c r="CA58" s="258"/>
      <c r="CB58" s="258"/>
      <c r="CC58" s="258"/>
      <c r="CD58" s="258"/>
      <c r="CE58" s="258"/>
      <c r="CF58" s="258"/>
      <c r="CG58" s="258"/>
      <c r="CH58" s="258"/>
      <c r="CI58" s="258"/>
      <c r="CJ58" s="258"/>
      <c r="CK58" s="258"/>
      <c r="CL58" s="258"/>
      <c r="CM58" s="258"/>
      <c r="CN58" s="258"/>
      <c r="CO58" s="258"/>
      <c r="CP58" s="258"/>
      <c r="CQ58" s="258"/>
      <c r="CR58" s="258"/>
      <c r="CS58" s="258"/>
      <c r="CT58" s="258"/>
      <c r="CU58" s="258"/>
      <c r="CV58" s="258"/>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c r="EI58" s="258"/>
      <c r="EJ58" s="258"/>
      <c r="EK58" s="258"/>
      <c r="EL58" s="258"/>
      <c r="EM58" s="258"/>
      <c r="EN58" s="258"/>
      <c r="EO58" s="258"/>
      <c r="EP58" s="258"/>
      <c r="EQ58" s="258"/>
      <c r="ER58" s="258"/>
      <c r="ES58" s="258"/>
      <c r="ET58" s="258"/>
      <c r="EU58" s="258"/>
      <c r="EV58" s="258"/>
      <c r="EW58" s="258"/>
      <c r="EX58" s="258"/>
      <c r="EY58" s="258"/>
      <c r="EZ58" s="258"/>
      <c r="FA58" s="258"/>
      <c r="FB58" s="258"/>
      <c r="FC58" s="258"/>
      <c r="FD58" s="258"/>
      <c r="FE58" s="258"/>
      <c r="FF58" s="258"/>
      <c r="FG58" s="258"/>
      <c r="FH58" s="258"/>
      <c r="FI58" s="258"/>
      <c r="FJ58" s="258"/>
    </row>
    <row r="59" spans="1:166" s="110" customFormat="1" ht="93.75" customHeight="1" thickBot="1" thickTop="1">
      <c r="A59" s="297" t="str">
        <f>+'MAPA DE RIESGOS'!A50</f>
        <v>CA1517-P</v>
      </c>
      <c r="B59" s="307">
        <v>43033</v>
      </c>
      <c r="C59" s="307">
        <v>43081</v>
      </c>
      <c r="D59" s="297" t="str">
        <f>+'MAPA DE RIESGOS'!B50</f>
        <v>SEGUIMIENTO Y EVALUACION INDEPENDIENTE </v>
      </c>
      <c r="E59" s="297" t="str">
        <f>+'MAPA DE RIESGOS'!C50</f>
        <v>INCUMPLIMIENTO A LA NORMAS DE GESTIÓN DOCUMENTAL  </v>
      </c>
      <c r="F59" s="297">
        <f>+'MAPA DE RIESGOS'!D50</f>
        <v>3</v>
      </c>
      <c r="G59" s="297">
        <f>+'MAPA DE RIESGOS'!E50</f>
        <v>3</v>
      </c>
      <c r="H59" s="297" t="s">
        <v>450</v>
      </c>
      <c r="I59" s="307">
        <v>43101</v>
      </c>
      <c r="J59" s="307">
        <v>43189</v>
      </c>
      <c r="K59" s="291"/>
      <c r="L59" s="291" t="s">
        <v>445</v>
      </c>
      <c r="M59" s="297" t="s">
        <v>451</v>
      </c>
      <c r="N59" s="355"/>
      <c r="O59" s="355"/>
      <c r="P59" s="356"/>
      <c r="Q59" s="354"/>
      <c r="R59" s="354"/>
      <c r="S59" s="355"/>
      <c r="T59" s="355"/>
      <c r="U59" s="307"/>
      <c r="V59" s="355"/>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c r="CR59" s="258"/>
      <c r="CS59" s="258"/>
      <c r="CT59" s="258"/>
      <c r="CU59" s="258"/>
      <c r="CV59" s="258"/>
      <c r="CW59" s="258"/>
      <c r="CX59" s="258"/>
      <c r="CY59" s="258"/>
      <c r="CZ59" s="258"/>
      <c r="DA59" s="258"/>
      <c r="DB59" s="258"/>
      <c r="DC59" s="258"/>
      <c r="DD59" s="258"/>
      <c r="DE59" s="258"/>
      <c r="DF59" s="258"/>
      <c r="DG59" s="258"/>
      <c r="DH59" s="258"/>
      <c r="DI59" s="258"/>
      <c r="DJ59" s="258"/>
      <c r="DK59" s="258"/>
      <c r="DL59" s="258"/>
      <c r="DM59" s="258"/>
      <c r="DN59" s="258"/>
      <c r="DO59" s="258"/>
      <c r="DP59" s="258"/>
      <c r="DQ59" s="258"/>
      <c r="DR59" s="258"/>
      <c r="DS59" s="258"/>
      <c r="DT59" s="258"/>
      <c r="DU59" s="258"/>
      <c r="DV59" s="258"/>
      <c r="DW59" s="258"/>
      <c r="DX59" s="258"/>
      <c r="DY59" s="258"/>
      <c r="DZ59" s="258"/>
      <c r="EA59" s="258"/>
      <c r="EB59" s="258"/>
      <c r="EC59" s="258"/>
      <c r="ED59" s="258"/>
      <c r="EE59" s="258"/>
      <c r="EF59" s="258"/>
      <c r="EG59" s="258"/>
      <c r="EH59" s="258"/>
      <c r="EI59" s="258"/>
      <c r="EJ59" s="258"/>
      <c r="EK59" s="258"/>
      <c r="EL59" s="258"/>
      <c r="EM59" s="258"/>
      <c r="EN59" s="258"/>
      <c r="EO59" s="258"/>
      <c r="EP59" s="258"/>
      <c r="EQ59" s="258"/>
      <c r="ER59" s="258"/>
      <c r="ES59" s="258"/>
      <c r="ET59" s="258"/>
      <c r="EU59" s="258"/>
      <c r="EV59" s="258"/>
      <c r="EW59" s="258"/>
      <c r="EX59" s="258"/>
      <c r="EY59" s="258"/>
      <c r="EZ59" s="258"/>
      <c r="FA59" s="258"/>
      <c r="FB59" s="258"/>
      <c r="FC59" s="258"/>
      <c r="FD59" s="258"/>
      <c r="FE59" s="258"/>
      <c r="FF59" s="258"/>
      <c r="FG59" s="258"/>
      <c r="FH59" s="258"/>
      <c r="FI59" s="258"/>
      <c r="FJ59" s="258"/>
    </row>
    <row r="60" spans="1:166" s="110" customFormat="1" ht="93.75" customHeight="1" thickBot="1" thickTop="1">
      <c r="A60" s="297" t="str">
        <f>+'MAPA DE RIESGOS'!A51</f>
        <v>CA1617-P</v>
      </c>
      <c r="B60" s="307">
        <v>43033</v>
      </c>
      <c r="C60" s="307">
        <v>43081</v>
      </c>
      <c r="D60" s="297" t="str">
        <f>+'MAPA DE RIESGOS'!B51</f>
        <v>SEGUIMIENTO Y EVALUACION INDEPENDIENTE </v>
      </c>
      <c r="E60" s="297" t="str">
        <f>+'MAPA DE RIESGOS'!C51</f>
        <v>INCUMPLIMIENTO A LA NORMA  NTCGP:1000-2009 e ISO -9001-2008.</v>
      </c>
      <c r="F60" s="297">
        <f>+'MAPA DE RIESGOS'!D51</f>
        <v>3</v>
      </c>
      <c r="G60" s="297">
        <f>+'MAPA DE RIESGOS'!E51</f>
        <v>3</v>
      </c>
      <c r="H60" s="297" t="s">
        <v>455</v>
      </c>
      <c r="I60" s="307">
        <v>43101</v>
      </c>
      <c r="J60" s="307">
        <v>43189</v>
      </c>
      <c r="K60" s="291"/>
      <c r="L60" s="291" t="s">
        <v>445</v>
      </c>
      <c r="M60" s="297" t="s">
        <v>456</v>
      </c>
      <c r="N60" s="355"/>
      <c r="O60" s="355"/>
      <c r="P60" s="356"/>
      <c r="Q60" s="354"/>
      <c r="R60" s="354"/>
      <c r="S60" s="355"/>
      <c r="T60" s="355"/>
      <c r="U60" s="307"/>
      <c r="V60" s="355"/>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c r="CL60" s="258"/>
      <c r="CM60" s="258"/>
      <c r="CN60" s="258"/>
      <c r="CO60" s="258"/>
      <c r="CP60" s="258"/>
      <c r="CQ60" s="258"/>
      <c r="CR60" s="258"/>
      <c r="CS60" s="258"/>
      <c r="CT60" s="258"/>
      <c r="CU60" s="258"/>
      <c r="CV60" s="258"/>
      <c r="CW60" s="258"/>
      <c r="CX60" s="258"/>
      <c r="CY60" s="258"/>
      <c r="CZ60" s="258"/>
      <c r="DA60" s="258"/>
      <c r="DB60" s="258"/>
      <c r="DC60" s="258"/>
      <c r="DD60" s="258"/>
      <c r="DE60" s="258"/>
      <c r="DF60" s="258"/>
      <c r="DG60" s="258"/>
      <c r="DH60" s="258"/>
      <c r="DI60" s="258"/>
      <c r="DJ60" s="258"/>
      <c r="DK60" s="258"/>
      <c r="DL60" s="258"/>
      <c r="DM60" s="258"/>
      <c r="DN60" s="258"/>
      <c r="DO60" s="258"/>
      <c r="DP60" s="258"/>
      <c r="DQ60" s="258"/>
      <c r="DR60" s="258"/>
      <c r="DS60" s="258"/>
      <c r="DT60" s="258"/>
      <c r="DU60" s="258"/>
      <c r="DV60" s="258"/>
      <c r="DW60" s="258"/>
      <c r="DX60" s="258"/>
      <c r="DY60" s="258"/>
      <c r="DZ60" s="258"/>
      <c r="EA60" s="258"/>
      <c r="EB60" s="258"/>
      <c r="EC60" s="258"/>
      <c r="ED60" s="258"/>
      <c r="EE60" s="258"/>
      <c r="EF60" s="258"/>
      <c r="EG60" s="258"/>
      <c r="EH60" s="258"/>
      <c r="EI60" s="258"/>
      <c r="EJ60" s="258"/>
      <c r="EK60" s="258"/>
      <c r="EL60" s="258"/>
      <c r="EM60" s="258"/>
      <c r="EN60" s="258"/>
      <c r="EO60" s="258"/>
      <c r="EP60" s="258"/>
      <c r="EQ60" s="258"/>
      <c r="ER60" s="258"/>
      <c r="ES60" s="258"/>
      <c r="ET60" s="258"/>
      <c r="EU60" s="258"/>
      <c r="EV60" s="258"/>
      <c r="EW60" s="258"/>
      <c r="EX60" s="258"/>
      <c r="EY60" s="258"/>
      <c r="EZ60" s="258"/>
      <c r="FA60" s="258"/>
      <c r="FB60" s="258"/>
      <c r="FC60" s="258"/>
      <c r="FD60" s="258"/>
      <c r="FE60" s="258"/>
      <c r="FF60" s="258"/>
      <c r="FG60" s="258"/>
      <c r="FH60" s="258"/>
      <c r="FI60" s="258"/>
      <c r="FJ60" s="258"/>
    </row>
    <row r="61" spans="1:166" s="110" customFormat="1" ht="93.75" customHeight="1" thickBot="1" thickTop="1">
      <c r="A61" s="297" t="str">
        <f>+'MAPA DE RIESGOS'!A52</f>
        <v>CA1717-P</v>
      </c>
      <c r="B61" s="307">
        <v>43033</v>
      </c>
      <c r="C61" s="307">
        <v>43081</v>
      </c>
      <c r="D61" s="297" t="str">
        <f>+'MAPA DE RIESGOS'!B52</f>
        <v>SEGUIMIENTO Y EVALUACION INDEPENDIENTE </v>
      </c>
      <c r="E61" s="297" t="str">
        <f>+'MAPA DE RIESGOS'!C52</f>
        <v>NO MEDIR LAS ACTIVIDADES DE EFICIENCIA Y EFICACIA DE DESARROLLO DEL PROCESO </v>
      </c>
      <c r="F61" s="297">
        <v>3</v>
      </c>
      <c r="G61" s="297">
        <v>3</v>
      </c>
      <c r="H61" s="297" t="s">
        <v>463</v>
      </c>
      <c r="I61" s="307">
        <v>43101</v>
      </c>
      <c r="J61" s="307">
        <v>43189</v>
      </c>
      <c r="K61" s="291"/>
      <c r="L61" s="291" t="s">
        <v>445</v>
      </c>
      <c r="M61" s="297" t="s">
        <v>462</v>
      </c>
      <c r="N61" s="355"/>
      <c r="O61" s="355"/>
      <c r="P61" s="356"/>
      <c r="Q61" s="354"/>
      <c r="R61" s="354"/>
      <c r="S61" s="355"/>
      <c r="T61" s="355"/>
      <c r="U61" s="307"/>
      <c r="V61" s="355"/>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c r="BS61" s="258"/>
      <c r="BT61" s="258"/>
      <c r="BU61" s="258"/>
      <c r="BV61" s="258"/>
      <c r="BW61" s="258"/>
      <c r="BX61" s="258"/>
      <c r="BY61" s="258"/>
      <c r="BZ61" s="258"/>
      <c r="CA61" s="258"/>
      <c r="CB61" s="258"/>
      <c r="CC61" s="258"/>
      <c r="CD61" s="258"/>
      <c r="CE61" s="258"/>
      <c r="CF61" s="258"/>
      <c r="CG61" s="258"/>
      <c r="CH61" s="258"/>
      <c r="CI61" s="258"/>
      <c r="CJ61" s="258"/>
      <c r="CK61" s="258"/>
      <c r="CL61" s="258"/>
      <c r="CM61" s="258"/>
      <c r="CN61" s="258"/>
      <c r="CO61" s="258"/>
      <c r="CP61" s="258"/>
      <c r="CQ61" s="258"/>
      <c r="CR61" s="258"/>
      <c r="CS61" s="258"/>
      <c r="CT61" s="258"/>
      <c r="CU61" s="258"/>
      <c r="CV61" s="258"/>
      <c r="CW61" s="258"/>
      <c r="CX61" s="258"/>
      <c r="CY61" s="258"/>
      <c r="CZ61" s="258"/>
      <c r="DA61" s="258"/>
      <c r="DB61" s="258"/>
      <c r="DC61" s="258"/>
      <c r="DD61" s="258"/>
      <c r="DE61" s="258"/>
      <c r="DF61" s="258"/>
      <c r="DG61" s="258"/>
      <c r="DH61" s="258"/>
      <c r="DI61" s="258"/>
      <c r="DJ61" s="258"/>
      <c r="DK61" s="258"/>
      <c r="DL61" s="258"/>
      <c r="DM61" s="258"/>
      <c r="DN61" s="258"/>
      <c r="DO61" s="258"/>
      <c r="DP61" s="258"/>
      <c r="DQ61" s="258"/>
      <c r="DR61" s="258"/>
      <c r="DS61" s="258"/>
      <c r="DT61" s="258"/>
      <c r="DU61" s="258"/>
      <c r="DV61" s="258"/>
      <c r="DW61" s="258"/>
      <c r="DX61" s="258"/>
      <c r="DY61" s="258"/>
      <c r="DZ61" s="258"/>
      <c r="EA61" s="258"/>
      <c r="EB61" s="258"/>
      <c r="EC61" s="258"/>
      <c r="ED61" s="258"/>
      <c r="EE61" s="258"/>
      <c r="EF61" s="258"/>
      <c r="EG61" s="258"/>
      <c r="EH61" s="258"/>
      <c r="EI61" s="258"/>
      <c r="EJ61" s="258"/>
      <c r="EK61" s="258"/>
      <c r="EL61" s="258"/>
      <c r="EM61" s="258"/>
      <c r="EN61" s="258"/>
      <c r="EO61" s="258"/>
      <c r="EP61" s="258"/>
      <c r="EQ61" s="258"/>
      <c r="ER61" s="258"/>
      <c r="ES61" s="258"/>
      <c r="ET61" s="258"/>
      <c r="EU61" s="258"/>
      <c r="EV61" s="258"/>
      <c r="EW61" s="258"/>
      <c r="EX61" s="258"/>
      <c r="EY61" s="258"/>
      <c r="EZ61" s="258"/>
      <c r="FA61" s="258"/>
      <c r="FB61" s="258"/>
      <c r="FC61" s="258"/>
      <c r="FD61" s="258"/>
      <c r="FE61" s="258"/>
      <c r="FF61" s="258"/>
      <c r="FG61" s="258"/>
      <c r="FH61" s="258"/>
      <c r="FI61" s="258"/>
      <c r="FJ61" s="258"/>
    </row>
    <row r="62" ht="13.5" thickTop="1"/>
  </sheetData>
  <sheetProtection/>
  <protectedRanges>
    <protectedRange password="EFB0" sqref="Q36:Q37" name="Rango1_8_1_3_1_1"/>
    <protectedRange password="EFB0" sqref="N53:Q55" name="Rango1_32_1_2_1_1_1"/>
    <protectedRange password="EFB0" sqref="R9:R10" name="Rango1_7_12_1_1_1"/>
    <protectedRange password="EFB0" sqref="R13 R15" name="Rango1_7_12_2_1_1"/>
    <protectedRange password="EFB0" sqref="R36" name="Rango1_8_1_3_1_1_1"/>
  </protectedRanges>
  <mergeCells count="58">
    <mergeCell ref="G39:G40"/>
    <mergeCell ref="O9:O10"/>
    <mergeCell ref="P9:P10"/>
    <mergeCell ref="F39:F40"/>
    <mergeCell ref="N9:N10"/>
    <mergeCell ref="G9:G10"/>
    <mergeCell ref="L9:L10"/>
    <mergeCell ref="M9:M10"/>
    <mergeCell ref="D9:D10"/>
    <mergeCell ref="G23:G26"/>
    <mergeCell ref="U1:V4"/>
    <mergeCell ref="J7:J8"/>
    <mergeCell ref="Q7:Q8"/>
    <mergeCell ref="A1:C4"/>
    <mergeCell ref="D1:T2"/>
    <mergeCell ref="V7:V8"/>
    <mergeCell ref="O7:O8"/>
    <mergeCell ref="U7:U8"/>
    <mergeCell ref="R7:R8"/>
    <mergeCell ref="P7:P8"/>
    <mergeCell ref="U5:V5"/>
    <mergeCell ref="A7:A8"/>
    <mergeCell ref="B7:B8"/>
    <mergeCell ref="C7:C8"/>
    <mergeCell ref="D7:D8"/>
    <mergeCell ref="I7:I8"/>
    <mergeCell ref="L7:L8"/>
    <mergeCell ref="N7:N8"/>
    <mergeCell ref="Q9:Q10"/>
    <mergeCell ref="R9:R10"/>
    <mergeCell ref="S9:S10"/>
    <mergeCell ref="B9:B10"/>
    <mergeCell ref="F9:F10"/>
    <mergeCell ref="D3:T4"/>
    <mergeCell ref="A5:C5"/>
    <mergeCell ref="D5:L5"/>
    <mergeCell ref="M5:T5"/>
    <mergeCell ref="M7:M8"/>
    <mergeCell ref="H7:H8"/>
    <mergeCell ref="E7:E8"/>
    <mergeCell ref="F7:G7"/>
    <mergeCell ref="E9:E10"/>
    <mergeCell ref="A39:A40"/>
    <mergeCell ref="B39:B40"/>
    <mergeCell ref="C39:C40"/>
    <mergeCell ref="D39:D40"/>
    <mergeCell ref="E39:E40"/>
    <mergeCell ref="C9:C10"/>
    <mergeCell ref="T9:T10"/>
    <mergeCell ref="U9:U10"/>
    <mergeCell ref="V9:V10"/>
    <mergeCell ref="A23:A26"/>
    <mergeCell ref="B23:B26"/>
    <mergeCell ref="F23:F26"/>
    <mergeCell ref="C23:C26"/>
    <mergeCell ref="E23:E26"/>
    <mergeCell ref="D23:D26"/>
    <mergeCell ref="A9:A10"/>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2018-04-05T18:49:41Z</dcterms:modified>
  <cp:category/>
  <cp:version/>
  <cp:contentType/>
  <cp:contentStatus/>
</cp:coreProperties>
</file>